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8795" windowHeight="10740"/>
  </bookViews>
  <sheets>
    <sheet name="Додаток_на області" sheetId="1" r:id="rId1"/>
  </sheets>
  <definedNames>
    <definedName name="_xlnm._FilterDatabase" localSheetId="0" hidden="1">'Додаток_на області'!$A$9:$I$9</definedName>
    <definedName name="_xlnm.Print_Titles" localSheetId="0">'Додаток_на області'!$6:$9</definedName>
    <definedName name="_xlnm.Print_Area" localSheetId="0">'Додаток_на області'!$A$1:$I$759</definedName>
  </definedNames>
  <calcPr calcId="125725"/>
</workbook>
</file>

<file path=xl/calcChain.xml><?xml version="1.0" encoding="utf-8"?>
<calcChain xmlns="http://schemas.openxmlformats.org/spreadsheetml/2006/main">
  <c r="I754" i="1"/>
  <c r="E754"/>
  <c r="D754"/>
  <c r="C754"/>
  <c r="I258"/>
  <c r="F258"/>
  <c r="F754" s="1"/>
  <c r="A660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I111"/>
  <c r="F111"/>
  <c r="I428"/>
  <c r="F428"/>
  <c r="F460"/>
  <c r="I141"/>
  <c r="F141"/>
  <c r="I10"/>
  <c r="F10"/>
  <c r="I364"/>
  <c r="F364"/>
  <c r="I629"/>
  <c r="F629"/>
  <c r="I505"/>
  <c r="F505"/>
  <c r="I318"/>
  <c r="F318"/>
  <c r="I203"/>
  <c r="F203"/>
  <c r="I334"/>
  <c r="F334"/>
  <c r="F66"/>
  <c r="I47"/>
  <c r="F47"/>
  <c r="F180"/>
  <c r="H402"/>
  <c r="F402"/>
  <c r="I390"/>
  <c r="F390"/>
  <c r="I569"/>
  <c r="F569"/>
  <c r="F706"/>
  <c r="F700"/>
  <c r="F699"/>
  <c r="F689"/>
  <c r="F688"/>
  <c r="F687"/>
  <c r="F671"/>
  <c r="F667"/>
  <c r="F659"/>
  <c r="A657"/>
  <c r="A658" s="1"/>
  <c r="A659" s="1"/>
  <c r="I237"/>
  <c r="F237"/>
  <c r="I601"/>
  <c r="F601"/>
  <c r="I292"/>
  <c r="F292"/>
  <c r="F725"/>
  <c r="I725"/>
  <c r="I540"/>
  <c r="F540"/>
  <c r="F656" l="1"/>
  <c r="E656" s="1"/>
  <c r="D656" l="1"/>
</calcChain>
</file>

<file path=xl/sharedStrings.xml><?xml version="1.0" encoding="utf-8"?>
<sst xmlns="http://schemas.openxmlformats.org/spreadsheetml/2006/main" count="1298" uniqueCount="1213">
  <si>
    <t>№ з/п</t>
  </si>
  <si>
    <t>Назва області, району, міста, ОТГ</t>
  </si>
  <si>
    <t>щодо використання коштів субвенції з державного бюджету місцевим бюджетам на відшкодування вартості лікарських засобів для лікування окремих захворювань 
КПКВК 2311460</t>
  </si>
  <si>
    <t/>
  </si>
  <si>
    <t>на 2018 рік</t>
  </si>
  <si>
    <t>Дата реєстрації бюджетних зобов’язань 
(юридичних)</t>
  </si>
  <si>
    <t>Оперативна інформація</t>
  </si>
  <si>
    <t>Перераховано з державного бюджету обласним бюджетам
(тис. грн)</t>
  </si>
  <si>
    <t>Перераховано з обласного бюджету бюджетам міст, районів, ОТГ 
(тис. грн)</t>
  </si>
  <si>
    <t>Сума проведених видатків
(тис. грн)</t>
  </si>
  <si>
    <t>* - зазначається кількість аптечних мереж, а не кількість аптек, які здійснюють відпуск лікарських засобів</t>
  </si>
  <si>
    <t>Кількість суб’єктів господарювання, по яких взято юридичні зобов'язання *</t>
  </si>
  <si>
    <t>Передбачено розписом державного бюджету 
(тис. грн)</t>
  </si>
  <si>
    <t xml:space="preserve">Разом по Україні </t>
  </si>
  <si>
    <t>**-</t>
  </si>
  <si>
    <t>касові видатки проведено за рахунок передачі коштів субвенції між місцевими бюджетами</t>
  </si>
  <si>
    <t xml:space="preserve"> </t>
  </si>
  <si>
    <t>станом на 01.05.2018</t>
  </si>
  <si>
    <t>на січень-квітень</t>
  </si>
  <si>
    <t>Тернопільська область всього, 
у тому числі:</t>
  </si>
  <si>
    <t>Бережанський р-н</t>
  </si>
  <si>
    <t>Борщівський р-н</t>
  </si>
  <si>
    <t>Бучацький р-н</t>
  </si>
  <si>
    <t>Гусятинський р-н</t>
  </si>
  <si>
    <t>Заліщицький р-н</t>
  </si>
  <si>
    <t>Збаразький р-н</t>
  </si>
  <si>
    <t>Зборівський р-н</t>
  </si>
  <si>
    <t>Козівський р-н</t>
  </si>
  <si>
    <t>Кременецький р-н</t>
  </si>
  <si>
    <t>Лановецький р-н</t>
  </si>
  <si>
    <t>Монастириський р-н</t>
  </si>
  <si>
    <t xml:space="preserve">отг смт Підволочиськ  </t>
  </si>
  <si>
    <t>Підгаєцький р-н</t>
  </si>
  <si>
    <t>Теребовлянський р-н</t>
  </si>
  <si>
    <t>Тернопільський р-н</t>
  </si>
  <si>
    <t>Чортківський р-н</t>
  </si>
  <si>
    <t>Шумський р-н</t>
  </si>
  <si>
    <t>м.Тернопіль</t>
  </si>
  <si>
    <t>отг смт Мельниця-Подільська</t>
  </si>
  <si>
    <t>отг смт Скала-Подільська</t>
  </si>
  <si>
    <t>отг м.Скалат</t>
  </si>
  <si>
    <t>отг смт Коропець</t>
  </si>
  <si>
    <t>23.01.2018-29.01.2018</t>
  </si>
  <si>
    <t>29.01.2018-27.04.2018</t>
  </si>
  <si>
    <t>01.02.2018-24.04.2018</t>
  </si>
  <si>
    <t>22.01.2018-28.02.2018</t>
  </si>
  <si>
    <t>18.01.2018-27.04.2018</t>
  </si>
  <si>
    <t>15.01.2018-27.04.2018</t>
  </si>
  <si>
    <t>22.01.2018-07.02.2018</t>
  </si>
  <si>
    <t>30.01.2018-26.04.2018</t>
  </si>
  <si>
    <t>29.01.2018-31.01.2018</t>
  </si>
  <si>
    <t>18.01.2018-30.01.2018</t>
  </si>
  <si>
    <t>17.01.2018-06.02.2018</t>
  </si>
  <si>
    <t>15.01.2018-15.02.2018</t>
  </si>
  <si>
    <t>11.01.2018-28.03.2018</t>
  </si>
  <si>
    <t>02.02.2018-18.04.2018</t>
  </si>
  <si>
    <t>22.01.2018-21.02.2018</t>
  </si>
  <si>
    <t>29.01.2018-03.04.2018</t>
  </si>
  <si>
    <t>15.02.2018-27.04.2018</t>
  </si>
  <si>
    <t>23.01.2018-22.02.2018</t>
  </si>
  <si>
    <t>15.01.2018-16.03.2018</t>
  </si>
  <si>
    <t>Чернігівська область всього, 
у тому числі:</t>
  </si>
  <si>
    <t>м. Чернiгiв</t>
  </si>
  <si>
    <t xml:space="preserve">м. Нiжин </t>
  </si>
  <si>
    <t xml:space="preserve">м. Прилуки </t>
  </si>
  <si>
    <t>отг м. Cеменівка</t>
  </si>
  <si>
    <t>отг м. Сновськ</t>
  </si>
  <si>
    <t>Бахмaцький р-н</t>
  </si>
  <si>
    <t>Бобровицький р-н</t>
  </si>
  <si>
    <t>Борзнянський р-н</t>
  </si>
  <si>
    <t>Варвинський р-н</t>
  </si>
  <si>
    <t>Городнянський р-н</t>
  </si>
  <si>
    <t>Iчнянський р-н</t>
  </si>
  <si>
    <t>Козелецький р-н</t>
  </si>
  <si>
    <t>Коропський р-н</t>
  </si>
  <si>
    <t>Корюкiвський р-н</t>
  </si>
  <si>
    <t>Куликiвський р-н</t>
  </si>
  <si>
    <t>Менський  р-н</t>
  </si>
  <si>
    <t>Нiжинський  р-н</t>
  </si>
  <si>
    <t>Н.-Сiверський р-н</t>
  </si>
  <si>
    <t>Носiвський р-н</t>
  </si>
  <si>
    <t>Прилуцький  р-н</t>
  </si>
  <si>
    <t>Рiпкинський р-н</t>
  </si>
  <si>
    <t>Сосницький р-н</t>
  </si>
  <si>
    <t>Срiбнянський р-н</t>
  </si>
  <si>
    <t>Талалаївський р-н</t>
  </si>
  <si>
    <t>Чернiгiвський  р-н</t>
  </si>
  <si>
    <t>16.01.2018-27.02.2018</t>
  </si>
  <si>
    <t>24.01.2018-19.03.2018</t>
  </si>
  <si>
    <t>16.01.2018-16.02.2018</t>
  </si>
  <si>
    <t>18.01.2018-09.02.2018</t>
  </si>
  <si>
    <t>01.02.2018-09.02.2018</t>
  </si>
  <si>
    <t>23.01.2018-22.03.2018</t>
  </si>
  <si>
    <t>19.01.2018-22.01.2018</t>
  </si>
  <si>
    <t>22.01.2018-29.01.2018</t>
  </si>
  <si>
    <t>22.01.2018-12.04.2018</t>
  </si>
  <si>
    <t>24.01.2018-14.02.2018</t>
  </si>
  <si>
    <t>24.01.2018-26.01.2018</t>
  </si>
  <si>
    <t>17.01.2018-07.02.2018</t>
  </si>
  <si>
    <t xml:space="preserve">17.01.2018-30.03.2018 </t>
  </si>
  <si>
    <t>м. Кропивницький</t>
  </si>
  <si>
    <t>м. Олександрія</t>
  </si>
  <si>
    <t>м. Світловодськ</t>
  </si>
  <si>
    <t>Бобринецький р-н</t>
  </si>
  <si>
    <t xml:space="preserve">Вільшанський р-н    </t>
  </si>
  <si>
    <t>Гайворонський р-н</t>
  </si>
  <si>
    <t>Голованівський р-н</t>
  </si>
  <si>
    <t xml:space="preserve"> 02.02.2018.</t>
  </si>
  <si>
    <t>Добровеличківський р-н</t>
  </si>
  <si>
    <t>Долинський р-н</t>
  </si>
  <si>
    <t>Кіровоградський р-н</t>
  </si>
  <si>
    <t>Компаніївський р-н</t>
  </si>
  <si>
    <t xml:space="preserve"> 08.02.2018</t>
  </si>
  <si>
    <t>Маловисківський р-н</t>
  </si>
  <si>
    <t>Новгородківський р-н</t>
  </si>
  <si>
    <t>Новоархангельський р-н</t>
  </si>
  <si>
    <t>Новомиргородський р-н</t>
  </si>
  <si>
    <t>Новоукраїнський р-н</t>
  </si>
  <si>
    <t>Олександрівський р-н</t>
  </si>
  <si>
    <t>Олександрійський р-н</t>
  </si>
  <si>
    <t>Онуфріївський р-н</t>
  </si>
  <si>
    <t xml:space="preserve"> 01.02.2018 </t>
  </si>
  <si>
    <t>Петрівський р-н</t>
  </si>
  <si>
    <t>Світловодський р-н</t>
  </si>
  <si>
    <t>Благовіщенський р-н</t>
  </si>
  <si>
    <t xml:space="preserve"> 29.01.2018 </t>
  </si>
  <si>
    <t>Устинівський р-н</t>
  </si>
  <si>
    <t>Кіровоградська область всього, у тому числі:</t>
  </si>
  <si>
    <t>17.01.2018-26.01.2018</t>
  </si>
  <si>
    <t xml:space="preserve"> 29.01.2018-26.04.2018</t>
  </si>
  <si>
    <t xml:space="preserve"> 24.01.2018-30.03.2018</t>
  </si>
  <si>
    <t>24.01.2018-27.04.2018</t>
  </si>
  <si>
    <t>27.01.2018-27.02.2018</t>
  </si>
  <si>
    <t xml:space="preserve"> 26.01.2018-29.01.2018</t>
  </si>
  <si>
    <t xml:space="preserve"> 29.01.2018-28.02.2018</t>
  </si>
  <si>
    <t>29.01.2018-28.02.2018</t>
  </si>
  <si>
    <t xml:space="preserve"> 09.02.2018-27.04.2018</t>
  </si>
  <si>
    <t>24.01.2018-17.04.2018</t>
  </si>
  <si>
    <t xml:space="preserve"> 07.02.2018-13.03.2018</t>
  </si>
  <si>
    <t xml:space="preserve"> 23.01.2018-30.03.2018</t>
  </si>
  <si>
    <t xml:space="preserve"> 25.01.2018-16.04.2018</t>
  </si>
  <si>
    <t>24.01.2018-27.03.2018</t>
  </si>
  <si>
    <t xml:space="preserve"> 29.01.2018-30.01.2018</t>
  </si>
  <si>
    <t>м. Знам'янка</t>
  </si>
  <si>
    <t>Знам'янський р-н</t>
  </si>
  <si>
    <t>Херсонська область всього,
у тому числі:</t>
  </si>
  <si>
    <t>Обласний бюджет Херсонської області</t>
  </si>
  <si>
    <t xml:space="preserve">24.01.2018-05.02.2018          </t>
  </si>
  <si>
    <t>м. Нова Каховка</t>
  </si>
  <si>
    <t>м. Херсон</t>
  </si>
  <si>
    <t>Білозерський р-н</t>
  </si>
  <si>
    <t>Бериславський р-н</t>
  </si>
  <si>
    <t>В.Олександрівський р-н</t>
  </si>
  <si>
    <t>В.Лепетиський р-н</t>
  </si>
  <si>
    <t>Верхньорогачицький р-н</t>
  </si>
  <si>
    <t>Високопільський р-н</t>
  </si>
  <si>
    <t>Генічеський р-н</t>
  </si>
  <si>
    <t>Голопристанський р-н</t>
  </si>
  <si>
    <t>Горностаївський р-н</t>
  </si>
  <si>
    <t>Іванівський р-н</t>
  </si>
  <si>
    <t>Каланчацький р-н</t>
  </si>
  <si>
    <t>Каховський р-н</t>
  </si>
  <si>
    <t>Нижньосірогозький р-н</t>
  </si>
  <si>
    <t>Нововоронцовський р-н</t>
  </si>
  <si>
    <t>Новотроїцький р-н</t>
  </si>
  <si>
    <t>Скадовський р-н</t>
  </si>
  <si>
    <t>Олешківський р-н</t>
  </si>
  <si>
    <t>Чаплинський р-н</t>
  </si>
  <si>
    <t>отг Кочубеївка</t>
  </si>
  <si>
    <t>отг Асканія-Нова</t>
  </si>
  <si>
    <t>отг Каланчак</t>
  </si>
  <si>
    <t>отг В.Копані</t>
  </si>
  <si>
    <t>отг Музиківка</t>
  </si>
  <si>
    <t>отг Виноградівка</t>
  </si>
  <si>
    <t xml:space="preserve">02.02.2018-06.02.2018          </t>
  </si>
  <si>
    <t xml:space="preserve">26.01.2018-27.02.2018          </t>
  </si>
  <si>
    <t xml:space="preserve">25.01.2018-28.02.2018          </t>
  </si>
  <si>
    <t xml:space="preserve">01.02.2018-27.04.2018          </t>
  </si>
  <si>
    <t xml:space="preserve">29.01.2018-15.03.2018          </t>
  </si>
  <si>
    <t xml:space="preserve">13.03.2018-26.04.2018          </t>
  </si>
  <si>
    <t xml:space="preserve">30.01.2018-16.04.2018          </t>
  </si>
  <si>
    <t xml:space="preserve">19.01.2018-26.03.2018          </t>
  </si>
  <si>
    <t xml:space="preserve">24.01.2018-24.04.2018          </t>
  </si>
  <si>
    <t xml:space="preserve">30.01.2018-19.04.2018          </t>
  </si>
  <si>
    <t xml:space="preserve">19.02.2018-28.03.2018          </t>
  </si>
  <si>
    <t xml:space="preserve">16.01.2018-13.03.2018          </t>
  </si>
  <si>
    <t xml:space="preserve">19.01.2018-29.01.2018          </t>
  </si>
  <si>
    <t xml:space="preserve">26.01.2018-19.02.2018          </t>
  </si>
  <si>
    <t xml:space="preserve">19.01.2018-24.01.2018          </t>
  </si>
  <si>
    <t xml:space="preserve">29.01.2018-07.02.2018          </t>
  </si>
  <si>
    <t>Івано-Франківська область всього, у тому числі:</t>
  </si>
  <si>
    <t>м. Бурштин</t>
  </si>
  <si>
    <t>Коломийський р-н</t>
  </si>
  <si>
    <t>Косівський р-н</t>
  </si>
  <si>
    <t>Надвірнянський р-н</t>
  </si>
  <si>
    <t>Рогатинський р-н</t>
  </si>
  <si>
    <t>Рожнятівський р-н</t>
  </si>
  <si>
    <t>Снятинський р-н</t>
  </si>
  <si>
    <t>Тисменицький р-н</t>
  </si>
  <si>
    <t>Тлумацький р-н</t>
  </si>
  <si>
    <t>28.01.2018-26.04.2018</t>
  </si>
  <si>
    <t xml:space="preserve"> м. Івано-Франківськ</t>
  </si>
  <si>
    <t xml:space="preserve"> м. Болехів</t>
  </si>
  <si>
    <t xml:space="preserve"> м. Калуш</t>
  </si>
  <si>
    <t xml:space="preserve"> м. Коломия</t>
  </si>
  <si>
    <t xml:space="preserve"> м. Яремче</t>
  </si>
  <si>
    <t>30.01.2018-27.04.2018</t>
  </si>
  <si>
    <t>19.01.2018-19.04.2018</t>
  </si>
  <si>
    <t>12.01.2018-26.04.2018</t>
  </si>
  <si>
    <t>31.01.2018-27.04.2018</t>
  </si>
  <si>
    <t>31.01.2018-16.04.2018</t>
  </si>
  <si>
    <t>05.02.2018-18.04.2018</t>
  </si>
  <si>
    <t xml:space="preserve">22.01.2018-27.04.2018 </t>
  </si>
  <si>
    <t>05.02.2018-27.04.2018</t>
  </si>
  <si>
    <t>26.01.2018-27.04.2018</t>
  </si>
  <si>
    <t>19.01.2018-18.04.2018</t>
  </si>
  <si>
    <t>02.01.2018-27.04.2018</t>
  </si>
  <si>
    <t>16.01.2018-25.04.2018</t>
  </si>
  <si>
    <t>16.02.2018-18.04.2018</t>
  </si>
  <si>
    <t>25.01.2018-27.04.2018</t>
  </si>
  <si>
    <t>08.02.2018-26.04.2018</t>
  </si>
  <si>
    <t>22.01.2018-27.04.2018</t>
  </si>
  <si>
    <t>Калуський р-н</t>
  </si>
  <si>
    <t>Городенківський р-н</t>
  </si>
  <si>
    <t>Галицький р-н</t>
  </si>
  <si>
    <t>Верховинський р-н</t>
  </si>
  <si>
    <t>Богородчанський р-н</t>
  </si>
  <si>
    <t>м. Київ</t>
  </si>
  <si>
    <t>Черкаська область всього, у тому числі:</t>
  </si>
  <si>
    <t>м. Черкаси</t>
  </si>
  <si>
    <t>29.01.2018-18.04.2018</t>
  </si>
  <si>
    <t>м. Ватутіне</t>
  </si>
  <si>
    <t>29.01.2018-24.04.2018</t>
  </si>
  <si>
    <t>м. Золотоноша</t>
  </si>
  <si>
    <t>19.01.2018-05.04.2018</t>
  </si>
  <si>
    <t>м. Канів</t>
  </si>
  <si>
    <t>м. Сміла</t>
  </si>
  <si>
    <t>18.01.2018-18.04.2018</t>
  </si>
  <si>
    <t>м. Умань</t>
  </si>
  <si>
    <t>Городищенський р-н</t>
  </si>
  <si>
    <t>Драбівський р-н</t>
  </si>
  <si>
    <t>12.02.2018-23.03.2018</t>
  </si>
  <si>
    <t>Жашківський р-н</t>
  </si>
  <si>
    <t>26.01.2018-26.04.2018</t>
  </si>
  <si>
    <t>Звенигородський р-н</t>
  </si>
  <si>
    <t>Золотоніський р-н</t>
  </si>
  <si>
    <t>23.01.2018-12.04.2018</t>
  </si>
  <si>
    <t>Кам'янський р-н</t>
  </si>
  <si>
    <t>Канівський р-н</t>
  </si>
  <si>
    <t>02.02.2018-12.03.2018</t>
  </si>
  <si>
    <t>Катеринопільський р-н</t>
  </si>
  <si>
    <t>12.02.2018-05.03.2018</t>
  </si>
  <si>
    <t>Корсунь-Шевченківський р-н</t>
  </si>
  <si>
    <t>24.01.2018-28.03.2018</t>
  </si>
  <si>
    <t>Лисянський р-н</t>
  </si>
  <si>
    <t>Маньківський р-н</t>
  </si>
  <si>
    <t>Монастирищенський р-н</t>
  </si>
  <si>
    <t>12.02.2018-25.04.2018</t>
  </si>
  <si>
    <t>Смілянський р-н</t>
  </si>
  <si>
    <t>29.01.2018-27.02.2018</t>
  </si>
  <si>
    <t>Тальнівський р-н</t>
  </si>
  <si>
    <t>Уманський р-н</t>
  </si>
  <si>
    <t>12.02.2018-30.04.2018</t>
  </si>
  <si>
    <t>Христинівський р-н</t>
  </si>
  <si>
    <t>01.02.2018-16.04.2018</t>
  </si>
  <si>
    <t>Черкаський р-н</t>
  </si>
  <si>
    <t>06.02.2018-22.03.2018</t>
  </si>
  <si>
    <t>30.01.2018-01.02.2018</t>
  </si>
  <si>
    <t>Чорнобаївський р-н</t>
  </si>
  <si>
    <t>Шполянський р-н</t>
  </si>
  <si>
    <t>отг с. Білозір'я</t>
  </si>
  <si>
    <t>30.01.2018-02.02.2018</t>
  </si>
  <si>
    <t>отг смт Єрки</t>
  </si>
  <si>
    <t>отг с. Мокра Калигірка</t>
  </si>
  <si>
    <t>25.01.2018-09.02.2018</t>
  </si>
  <si>
    <t>отг м. Тальне</t>
  </si>
  <si>
    <t>отг смт Стеблів</t>
  </si>
  <si>
    <t>отг с. Набутів</t>
  </si>
  <si>
    <t>отг с. Селище</t>
  </si>
  <si>
    <t>отг с. Ротмістрівка</t>
  </si>
  <si>
    <t>отг м. Шпола</t>
  </si>
  <si>
    <t>30.01.2018-12.03.2018</t>
  </si>
  <si>
    <t>отг с. Степанці</t>
  </si>
  <si>
    <t>отг с. Мліїв</t>
  </si>
  <si>
    <t>отг с. Бузівка</t>
  </si>
  <si>
    <t>отг с. Соколівка</t>
  </si>
  <si>
    <t>отг м. Жашків</t>
  </si>
  <si>
    <t>отг м. Кам’янка</t>
  </si>
  <si>
    <t>отг с. Ліпляве</t>
  </si>
  <si>
    <t>отг с. Карашина</t>
  </si>
  <si>
    <t>отг с. Моринці</t>
  </si>
  <si>
    <t>отг с. Іваньки</t>
  </si>
  <si>
    <t>отг с. Паланка</t>
  </si>
  <si>
    <t>отг с. Степанки</t>
  </si>
  <si>
    <t>отг с. Іркліїв</t>
  </si>
  <si>
    <t>отг с. Матусів</t>
  </si>
  <si>
    <t>отг с. Зорівка</t>
  </si>
  <si>
    <t>отг смт Чкаловське</t>
  </si>
  <si>
    <t>отг смт Золочів</t>
  </si>
  <si>
    <t>отг смт Коломак</t>
  </si>
  <si>
    <t>Харківська область всього, 
у тому числі:</t>
  </si>
  <si>
    <t>м. Харків</t>
  </si>
  <si>
    <t>м. Ізюм</t>
  </si>
  <si>
    <t xml:space="preserve"> м. Куп'янськ</t>
  </si>
  <si>
    <t>м. Лозова</t>
  </si>
  <si>
    <t>м. Люботин</t>
  </si>
  <si>
    <t xml:space="preserve"> м. Первомайський</t>
  </si>
  <si>
    <t>м. Чугуїв</t>
  </si>
  <si>
    <t>Балаклійський р-н</t>
  </si>
  <si>
    <t>Барвінківський р-н</t>
  </si>
  <si>
    <t>Близнюківський р-н</t>
  </si>
  <si>
    <t>Богодухівський р-н</t>
  </si>
  <si>
    <t>Борівський р-н</t>
  </si>
  <si>
    <t>Валківський р-н</t>
  </si>
  <si>
    <t>В.Бурлуцький р-н</t>
  </si>
  <si>
    <t>Вовчанський р-н</t>
  </si>
  <si>
    <t>Дворічанський р-н</t>
  </si>
  <si>
    <t>Дергачівський р-н</t>
  </si>
  <si>
    <t>Зачепилівський р-н</t>
  </si>
  <si>
    <t>Зміївський р-н</t>
  </si>
  <si>
    <t>Кегичівський р-н</t>
  </si>
  <si>
    <t>Красноградський р-н</t>
  </si>
  <si>
    <t>Краснокутський р-н</t>
  </si>
  <si>
    <t>Нововодолазький р-н</t>
  </si>
  <si>
    <t>Печенізький р-н</t>
  </si>
  <si>
    <t>Сахновщинський р-н</t>
  </si>
  <si>
    <t>Харківський р-н</t>
  </si>
  <si>
    <t>Чугуївський р-н</t>
  </si>
  <si>
    <t>Шевченківський р-н</t>
  </si>
  <si>
    <t>16.01.2018-29.03.2018</t>
  </si>
  <si>
    <t>11.01.2018-05.02.2018</t>
  </si>
  <si>
    <t>17.01.2018-26.04.2018</t>
  </si>
  <si>
    <t>14.03.2018-16.04.2018</t>
  </si>
  <si>
    <t>18.01.2018-26.04.2018</t>
  </si>
  <si>
    <t>22.01.2018-26.03.2018</t>
  </si>
  <si>
    <t>23.01.2018-14.03.2018</t>
  </si>
  <si>
    <t>23.01.2018-31.01.2018</t>
  </si>
  <si>
    <t>22.01.2018-26.02.2018</t>
  </si>
  <si>
    <t>17.01.2018-28.02.2018</t>
  </si>
  <si>
    <t>12.01.2018-16.02.2018</t>
  </si>
  <si>
    <t>17.01.2018-13.02.2018</t>
  </si>
  <si>
    <t>16.01.2018-07.02.2018</t>
  </si>
  <si>
    <t>22.01.2018-16.02.2018</t>
  </si>
  <si>
    <t>18.01.2018-19.01.2018</t>
  </si>
  <si>
    <t>22.01.2018-23.01.2018</t>
  </si>
  <si>
    <t>12.01.2018-18.01.2018</t>
  </si>
  <si>
    <t>25.01.2018-15.03.2018</t>
  </si>
  <si>
    <t>22.01.2018-02.02.2018</t>
  </si>
  <si>
    <t>19.01.2018-23.01.2018</t>
  </si>
  <si>
    <t>24.01.2018-30.01.2018</t>
  </si>
  <si>
    <t>15.01.2018-28.02.2018</t>
  </si>
  <si>
    <t>24.01.2018-28.02.2018</t>
  </si>
  <si>
    <t>м. Одеса</t>
  </si>
  <si>
    <t>м. Білгород-Дністровський</t>
  </si>
  <si>
    <t xml:space="preserve"> 31.01.2018 </t>
  </si>
  <si>
    <t>м. Ізмаїл</t>
  </si>
  <si>
    <t>м. Чорноморськ</t>
  </si>
  <si>
    <t>м. Подільськ</t>
  </si>
  <si>
    <t>м. Теплодар</t>
  </si>
  <si>
    <t>м. Южне</t>
  </si>
  <si>
    <t>Ананьївський р-н</t>
  </si>
  <si>
    <t>Арцизський р-н</t>
  </si>
  <si>
    <t>Балтський р-н</t>
  </si>
  <si>
    <t>Березівський р-н</t>
  </si>
  <si>
    <t>Білгород-Дністровський р-н</t>
  </si>
  <si>
    <t>Біляївський р-н</t>
  </si>
  <si>
    <t>Болградський р-н</t>
  </si>
  <si>
    <t>Великомихайлівський р-н</t>
  </si>
  <si>
    <t>Ізмаїльський р-н</t>
  </si>
  <si>
    <t>Кілійський р-н</t>
  </si>
  <si>
    <t>Кодимський р-н</t>
  </si>
  <si>
    <t>Лиманський р-н</t>
  </si>
  <si>
    <t>Окнянський р-н</t>
  </si>
  <si>
    <t>Любашівський р-н</t>
  </si>
  <si>
    <t>Миколаївський р-н</t>
  </si>
  <si>
    <t>Овідіопольський р-н</t>
  </si>
  <si>
    <t>Ренійський р-н</t>
  </si>
  <si>
    <t>Роздільнянський р-н</t>
  </si>
  <si>
    <t>Савранський р-н</t>
  </si>
  <si>
    <t>Саратський р-н</t>
  </si>
  <si>
    <t>Тарутинський р-н</t>
  </si>
  <si>
    <t>Татарбунарський р-н</t>
  </si>
  <si>
    <t>Захарівський р-н</t>
  </si>
  <si>
    <t>Ширяївський р-н</t>
  </si>
  <si>
    <t xml:space="preserve"> 07.02.2018</t>
  </si>
  <si>
    <t xml:space="preserve"> 05.03.2018</t>
  </si>
  <si>
    <t>отг Новокальчівська</t>
  </si>
  <si>
    <t xml:space="preserve"> 27.04.2018</t>
  </si>
  <si>
    <t>Одеська область всього, 
у тому числі:</t>
  </si>
  <si>
    <t>отг Балтська</t>
  </si>
  <si>
    <t>отг Куяльницька</t>
  </si>
  <si>
    <t>отг Тузлівська</t>
  </si>
  <si>
    <t xml:space="preserve">отг Дальницька </t>
  </si>
  <si>
    <t>31.01.2018-05.04.2018</t>
  </si>
  <si>
    <t>26.01.2018-07.02.2018</t>
  </si>
  <si>
    <t>14.02.2018-12.03.2018</t>
  </si>
  <si>
    <t>01.02.2018-17.04.2018</t>
  </si>
  <si>
    <t>09.02.2018-19.02.2018</t>
  </si>
  <si>
    <t xml:space="preserve">27.02.2018-25.04.2018 </t>
  </si>
  <si>
    <t xml:space="preserve">29.01.2018-23.04.2018       </t>
  </si>
  <si>
    <t>22.02.2018-16.03.2018</t>
  </si>
  <si>
    <t>01.02.2018-03.04.2018</t>
  </si>
  <si>
    <t>26.01.2018-13.02.2018</t>
  </si>
  <si>
    <t>30.01.2018-12.02.2018</t>
  </si>
  <si>
    <t>08.02.2018-27.04.2018</t>
  </si>
  <si>
    <t>30.01.2018- 08.02.2018</t>
  </si>
  <si>
    <t>31.01.2018-14.02.2018</t>
  </si>
  <si>
    <t>30.01.2018-02.04.2018</t>
  </si>
  <si>
    <t>25.01.2018-19.03.2018</t>
  </si>
  <si>
    <t>24.01.2018-18.04.2018</t>
  </si>
  <si>
    <t>06.02.2018-20.02.2018</t>
  </si>
  <si>
    <t xml:space="preserve">26.01.2018-06.03.2018 </t>
  </si>
  <si>
    <t xml:space="preserve">06.02.2018-15.02.2018 </t>
  </si>
  <si>
    <t>02.02.2018-13.04.2018</t>
  </si>
  <si>
    <t>Чернівецька область всього, 
у тому числі:</t>
  </si>
  <si>
    <t>отг с. Михайлівка</t>
  </si>
  <si>
    <t>отг смт Буки</t>
  </si>
  <si>
    <t>м. Чернівці</t>
  </si>
  <si>
    <t>м. Новодністровськ</t>
  </si>
  <si>
    <t>Вижницький р-н</t>
  </si>
  <si>
    <t>Герцаївський р-н</t>
  </si>
  <si>
    <t>Глибоцький р-н</t>
  </si>
  <si>
    <t>Заставнівський р-н</t>
  </si>
  <si>
    <t>Кельменецький р-н</t>
  </si>
  <si>
    <t>Кіцманський р-н</t>
  </si>
  <si>
    <t>Новоселицький р-н</t>
  </si>
  <si>
    <t>Путильський р-н</t>
  </si>
  <si>
    <t>Сокирянський р-н</t>
  </si>
  <si>
    <t>Сторожинецький р-н</t>
  </si>
  <si>
    <t>Хотинський р-н</t>
  </si>
  <si>
    <t>отг смт Глибока</t>
  </si>
  <si>
    <t>отг м. Вашківці</t>
  </si>
  <si>
    <t>22.01.2018-23.04.2018</t>
  </si>
  <si>
    <t>02.02.2018-16.02.2018</t>
  </si>
  <si>
    <t>26.01.2018-28.02.2018</t>
  </si>
  <si>
    <t>19.02.2018-20.04.2018</t>
  </si>
  <si>
    <t>06.02.2018-28.02.2018</t>
  </si>
  <si>
    <t>19.01.2018-12.03.2018</t>
  </si>
  <si>
    <t>01.02.2018-19.02.2018</t>
  </si>
  <si>
    <t>01.02.2018-28.02.2018</t>
  </si>
  <si>
    <t>31.01.2018-30.03.2018</t>
  </si>
  <si>
    <t>23.01.2018-28.02.2018</t>
  </si>
  <si>
    <t>26.01.2018-06.02.2018</t>
  </si>
  <si>
    <t>24.01.2018-02.04.2018</t>
  </si>
  <si>
    <t>20.02.2018-23.04.2018</t>
  </si>
  <si>
    <t>09.02.2018-07.03.2018</t>
  </si>
  <si>
    <t>Закарпатська область всього, 
у тому числі:</t>
  </si>
  <si>
    <t>Берегівський р-н</t>
  </si>
  <si>
    <t>В.Березнянський р-н</t>
  </si>
  <si>
    <t>Виноградівський р-н</t>
  </si>
  <si>
    <t>Воловецький р-н</t>
  </si>
  <si>
    <t>Іршавський р-н</t>
  </si>
  <si>
    <t>Міжгірський р-н</t>
  </si>
  <si>
    <t>Мукачівський р-н</t>
  </si>
  <si>
    <t>Перечинський р-н</t>
  </si>
  <si>
    <t>Рахівський р-н</t>
  </si>
  <si>
    <t>Свалявський р-н</t>
  </si>
  <si>
    <t>Тячівський р-н</t>
  </si>
  <si>
    <t>Ужгородський р-н</t>
  </si>
  <si>
    <t>Хустський р-н</t>
  </si>
  <si>
    <t>м. Ужгород</t>
  </si>
  <si>
    <t>м. Мукачево</t>
  </si>
  <si>
    <t>м. Чоп</t>
  </si>
  <si>
    <t>отг с. Вільхівці</t>
  </si>
  <si>
    <t>отг м. Тячів</t>
  </si>
  <si>
    <t>отг  с. Баранинці</t>
  </si>
  <si>
    <t>отг с. Поляна</t>
  </si>
  <si>
    <t>отг м. Іршава</t>
  </si>
  <si>
    <t>отг м. Перечин</t>
  </si>
  <si>
    <t>18.01.2018-15.02.2018</t>
  </si>
  <si>
    <t>23.01.2018-16.02.2018</t>
  </si>
  <si>
    <t>23.01.2018-01.02.2018</t>
  </si>
  <si>
    <t>23.01.2018-05.02.2018</t>
  </si>
  <si>
    <t>30.01.2018-23.03.2018</t>
  </si>
  <si>
    <t>26.01.2018-20.02.2018</t>
  </si>
  <si>
    <t>23.01.2018-15.02.2018</t>
  </si>
  <si>
    <t>15.01.2018-06.02.2018</t>
  </si>
  <si>
    <t>23.01.2018-30.01.2018</t>
  </si>
  <si>
    <t>26.01.2018-30.01.2018</t>
  </si>
  <si>
    <t>01.02.2018-06.03.2018</t>
  </si>
  <si>
    <t>25.01.2018-15.02.2018</t>
  </si>
  <si>
    <t>05.02.2018-01.03.2018</t>
  </si>
  <si>
    <t>16.02.2018-13.03.2018</t>
  </si>
  <si>
    <t>29.01.2018-26.02.2018</t>
  </si>
  <si>
    <t>Волинська область всього, у тому числі:</t>
  </si>
  <si>
    <t>м. Луцьк</t>
  </si>
  <si>
    <t>м. Володимир-Волинський</t>
  </si>
  <si>
    <t>м. Ковель</t>
  </si>
  <si>
    <t>м. Нововолинськ</t>
  </si>
  <si>
    <t>Горохівський р-н</t>
  </si>
  <si>
    <t>Іваничівський р-н</t>
  </si>
  <si>
    <t>Камінь-Каширський р-н</t>
  </si>
  <si>
    <t>Ківерцівський р-н</t>
  </si>
  <si>
    <t>Локачинський р-н</t>
  </si>
  <si>
    <t>Луцький р-н</t>
  </si>
  <si>
    <t>Любешівський р-н</t>
  </si>
  <si>
    <t>Любомльський р-н</t>
  </si>
  <si>
    <t>Маневицький р-н</t>
  </si>
  <si>
    <t>Ратнівський р-н</t>
  </si>
  <si>
    <t>Рожищенський р-н</t>
  </si>
  <si>
    <t>Старовижівський р-н</t>
  </si>
  <si>
    <t>Турійський р-н</t>
  </si>
  <si>
    <t>отг смт Заболоття</t>
  </si>
  <si>
    <t>16.01.2018-05.03.2018</t>
  </si>
  <si>
    <t>17.01.2018-02.02.2018</t>
  </si>
  <si>
    <t>15.01.2018-26.03.2018</t>
  </si>
  <si>
    <t>25.01.2018-05.03.2018</t>
  </si>
  <si>
    <t>23.01.2018-16.04.2018</t>
  </si>
  <si>
    <t>26.01.2018-02.04.2018</t>
  </si>
  <si>
    <t>23.01.2018-15.03.2018</t>
  </si>
  <si>
    <t>09.02.2018-12.02.2018</t>
  </si>
  <si>
    <t>22.01.2018-26.01.2018</t>
  </si>
  <si>
    <t>23.01.2018-19.04.2018</t>
  </si>
  <si>
    <t>22.01.2018-09.02.2018</t>
  </si>
  <si>
    <t>26.01.2018-25.04.2018</t>
  </si>
  <si>
    <t>17.01.2018-24.01.2018</t>
  </si>
  <si>
    <t>14.02.2018-19.04.2018</t>
  </si>
  <si>
    <t>Дніпропетровська область всього, у тому числі:</t>
  </si>
  <si>
    <t>м. Дніпро</t>
  </si>
  <si>
    <t>м. Вільногірськ</t>
  </si>
  <si>
    <t>м. Кам'янське</t>
  </si>
  <si>
    <t>м. Жовті Води</t>
  </si>
  <si>
    <t>м. Кривий Ріг</t>
  </si>
  <si>
    <t>м. Марганець</t>
  </si>
  <si>
    <t>м. Нікополь</t>
  </si>
  <si>
    <t>м. Новомосковськ</t>
  </si>
  <si>
    <t>м. Покров</t>
  </si>
  <si>
    <t>м. Павлоград</t>
  </si>
  <si>
    <t>м. Першотравенськ</t>
  </si>
  <si>
    <t>м. Синельникове</t>
  </si>
  <si>
    <t>м. Тернівка</t>
  </si>
  <si>
    <t>Васильківський р-н</t>
  </si>
  <si>
    <t>Верхньодніпровський р-н</t>
  </si>
  <si>
    <t>Дніпровський р-н</t>
  </si>
  <si>
    <t>Криворізький р-н</t>
  </si>
  <si>
    <t>Криничанський р-н</t>
  </si>
  <si>
    <t>Магдалинівський р-н</t>
  </si>
  <si>
    <t>Межівський р-н</t>
  </si>
  <si>
    <t>Нікопольський р-н</t>
  </si>
  <si>
    <t>Новомосковський р-н</t>
  </si>
  <si>
    <t>Павлоградський р-н</t>
  </si>
  <si>
    <t>Петриківський р-н</t>
  </si>
  <si>
    <t>Петропавлівський р-н</t>
  </si>
  <si>
    <t>Покровський р-н</t>
  </si>
  <si>
    <t>П'ятихатський р-н</t>
  </si>
  <si>
    <t>Синельниківський р-н</t>
  </si>
  <si>
    <t>Солонянський р-н</t>
  </si>
  <si>
    <t>Софіївский р-н</t>
  </si>
  <si>
    <t>Томаківський р-н</t>
  </si>
  <si>
    <t>Широківський р-н</t>
  </si>
  <si>
    <t>Юр'івський р-н</t>
  </si>
  <si>
    <t>отг м. Апостолове</t>
  </si>
  <si>
    <t>отг м. Зеленодольськ</t>
  </si>
  <si>
    <t>отг с. Грушівка</t>
  </si>
  <si>
    <t xml:space="preserve">отг с. Новоолександрівка </t>
  </si>
  <si>
    <t>отг с. Сурсько-Литовське</t>
  </si>
  <si>
    <t>отг смт Божедарівка</t>
  </si>
  <si>
    <t>отг смт Кринички</t>
  </si>
  <si>
    <t>отг смт Царичанка</t>
  </si>
  <si>
    <t>отг смт Межова</t>
  </si>
  <si>
    <t>отг с. Богданівка</t>
  </si>
  <si>
    <t>отг смт Юр'ївка</t>
  </si>
  <si>
    <t>22.01.2018-26.04.2018</t>
  </si>
  <si>
    <t>29.01.2018-07.02.2018</t>
  </si>
  <si>
    <t>23.01.2018-23.04.2018</t>
  </si>
  <si>
    <t>12.01.2018-12.02.2018</t>
  </si>
  <si>
    <t>22.01.2018-04.04.2018</t>
  </si>
  <si>
    <t>06.02.2018-24.04.2018</t>
  </si>
  <si>
    <t>29.01.2018-16.02.2018</t>
  </si>
  <si>
    <t xml:space="preserve">15.01.2018-13.03.2018 </t>
  </si>
  <si>
    <t xml:space="preserve">01.02.2018-21.02.2018  </t>
  </si>
  <si>
    <t>19.01.2018-20.04.2018</t>
  </si>
  <si>
    <t>30.01.2018-29.03.2018</t>
  </si>
  <si>
    <t xml:space="preserve">16.02.2018-24.04.2018 </t>
  </si>
  <si>
    <t xml:space="preserve">25.01.2018-18.04.2018   </t>
  </si>
  <si>
    <t xml:space="preserve">21.02.2018-25.04.2018 </t>
  </si>
  <si>
    <t xml:space="preserve">23.01.2018-23.02.2018 </t>
  </si>
  <si>
    <t xml:space="preserve">30.01.2018-06.03.2018  </t>
  </si>
  <si>
    <t xml:space="preserve">26.01.2018-19.02.2018 </t>
  </si>
  <si>
    <t>05.02.2018-26.04.2018</t>
  </si>
  <si>
    <t xml:space="preserve">29.01.2018-09.02.2018  </t>
  </si>
  <si>
    <t xml:space="preserve">05.02.2018-26.04.2018  </t>
  </si>
  <si>
    <t xml:space="preserve">31.01.2018-06.02.2018  </t>
  </si>
  <si>
    <t xml:space="preserve">01.02.2018-23.04.2018   </t>
  </si>
  <si>
    <t>13.02.2018-25.04.2018</t>
  </si>
  <si>
    <t>01.02.2018-15.02.2018</t>
  </si>
  <si>
    <t xml:space="preserve">29.01.2018-19.02.2018   </t>
  </si>
  <si>
    <t xml:space="preserve">21.02.2018-19.04.2018   </t>
  </si>
  <si>
    <t xml:space="preserve"> 01.03.2018</t>
  </si>
  <si>
    <t>19.02.2018-25.04.2018</t>
  </si>
  <si>
    <t xml:space="preserve">22.02.2018-26.04.2018   </t>
  </si>
  <si>
    <t xml:space="preserve">09.02.2018-26.02.2018   </t>
  </si>
  <si>
    <t>Львівська область всього, 
у тому числі:</t>
  </si>
  <si>
    <t>м. Львів</t>
  </si>
  <si>
    <t>м. Борислав</t>
  </si>
  <si>
    <t>м. Дрогобич</t>
  </si>
  <si>
    <t xml:space="preserve">м. Моршин </t>
  </si>
  <si>
    <t>м. Новий Розділ</t>
  </si>
  <si>
    <t xml:space="preserve">м. Самбір </t>
  </si>
  <si>
    <t>м. Стрий</t>
  </si>
  <si>
    <t xml:space="preserve">м. Трускавець </t>
  </si>
  <si>
    <t xml:space="preserve">м. Червоноград </t>
  </si>
  <si>
    <t>Бродівський р-н</t>
  </si>
  <si>
    <t>Буський р-н</t>
  </si>
  <si>
    <t>Городоцький  р-н</t>
  </si>
  <si>
    <t>Дрогобицький р-н</t>
  </si>
  <si>
    <t>Жидачівський р-н</t>
  </si>
  <si>
    <t>Жовківський р-н</t>
  </si>
  <si>
    <t>Золочівський р-н</t>
  </si>
  <si>
    <t>Кам.-Бузький р-н</t>
  </si>
  <si>
    <t>Мостиський р-н</t>
  </si>
  <si>
    <t>Перемишлянський р-н</t>
  </si>
  <si>
    <t>Пустомитівський р-н</t>
  </si>
  <si>
    <t>Радехівський р-н</t>
  </si>
  <si>
    <t>Самбірський р-н</t>
  </si>
  <si>
    <t>Сколівський р-н</t>
  </si>
  <si>
    <t>Сокальський р-н</t>
  </si>
  <si>
    <t>Старосамбірський р-н</t>
  </si>
  <si>
    <t>Стрийський р-н</t>
  </si>
  <si>
    <t>Турківський р-н</t>
  </si>
  <si>
    <t>Яворівський р-н</t>
  </si>
  <si>
    <t>23.01.2018-30.04.2018</t>
  </si>
  <si>
    <t>18.01.2018-02.02.2018</t>
  </si>
  <si>
    <t>24.01.2018-23.04.2018</t>
  </si>
  <si>
    <t xml:space="preserve">26.01.2018-25.04.2018 </t>
  </si>
  <si>
    <t>30.01.2018-08.02.2018</t>
  </si>
  <si>
    <t>22.01.2018-07.03.2018</t>
  </si>
  <si>
    <t>05.02.2018-19.04.2018</t>
  </si>
  <si>
    <t>31.01.2018-25.04.2018</t>
  </si>
  <si>
    <t>24.01.2018-13.04.2018</t>
  </si>
  <si>
    <t>24.01.2018-31.01.2018</t>
  </si>
  <si>
    <t>16.01.2018-06.03.2018</t>
  </si>
  <si>
    <t>23.01.2018-24.04.2018</t>
  </si>
  <si>
    <t>12.02.2018-27.04.2018</t>
  </si>
  <si>
    <t xml:space="preserve">07.02.2018-26.04.2018 </t>
  </si>
  <si>
    <t>29.01.2018-19.04.2018</t>
  </si>
  <si>
    <t>19.01.2018-11.04.2018</t>
  </si>
  <si>
    <t>07.02.2018-26.04.2018</t>
  </si>
  <si>
    <t>31.01.2018-16.03.2018</t>
  </si>
  <si>
    <t>25.01.2018-19.02.2018</t>
  </si>
  <si>
    <t xml:space="preserve">18.01.2018-19.03.2018 </t>
  </si>
  <si>
    <t>24.01.2018-04.04.2018</t>
  </si>
  <si>
    <t>30.01.2018-14.03.2018</t>
  </si>
  <si>
    <t>25.01.2018-08.02.2018</t>
  </si>
  <si>
    <t>Запорізька область всього, 
у тому числі:</t>
  </si>
  <si>
    <t>м. Запоріжжя</t>
  </si>
  <si>
    <t>м. Бердянськ</t>
  </si>
  <si>
    <t>м. Енергодар</t>
  </si>
  <si>
    <t>м. Мелітополь</t>
  </si>
  <si>
    <t>м. Токмак</t>
  </si>
  <si>
    <t>Бердянський р-н</t>
  </si>
  <si>
    <t>Василівський р-н</t>
  </si>
  <si>
    <t>Веселівський р-н</t>
  </si>
  <si>
    <t>Вільнянський р-н</t>
  </si>
  <si>
    <t>Гуляйпільський р-н</t>
  </si>
  <si>
    <t>Запорізький р-н</t>
  </si>
  <si>
    <t>Кам'янсько-Дніпровський р-н</t>
  </si>
  <si>
    <t>Більмацький р-н</t>
  </si>
  <si>
    <t>Мелітопольський р-н</t>
  </si>
  <si>
    <t>Михайлівський р-н</t>
  </si>
  <si>
    <t>Новомиколаївський р-н</t>
  </si>
  <si>
    <t>Пологівський р-н</t>
  </si>
  <si>
    <t>Приазовський р-н</t>
  </si>
  <si>
    <t>Приморський р-н</t>
  </si>
  <si>
    <t>Розівський р-н</t>
  </si>
  <si>
    <t>Токмацький р-н</t>
  </si>
  <si>
    <t>Якимівський р-н</t>
  </si>
  <si>
    <t xml:space="preserve">отг с. Берестове </t>
  </si>
  <si>
    <t>отг смт Комиш-Зоря</t>
  </si>
  <si>
    <t>отг с. Преображенка</t>
  </si>
  <si>
    <t>отг с. Смирнове</t>
  </si>
  <si>
    <t>отг с. Воскресенка</t>
  </si>
  <si>
    <t>отг смт Комишуваха</t>
  </si>
  <si>
    <t>отг с. Біленьке</t>
  </si>
  <si>
    <t>отг м. Оріхів</t>
  </si>
  <si>
    <t>отг с. Велика Білозерка</t>
  </si>
  <si>
    <t>отг смт Чернігівка</t>
  </si>
  <si>
    <t>12.01.2018-30.03.2018</t>
  </si>
  <si>
    <t>17.01.2018-19.02.2018</t>
  </si>
  <si>
    <t>19.01.2018-02.03.2018</t>
  </si>
  <si>
    <t>02.02.2018-19.02.2018</t>
  </si>
  <si>
    <t>31.01.2018-09.02.2018</t>
  </si>
  <si>
    <t>19.01.2018-26.01.2018</t>
  </si>
  <si>
    <t>30.01.2018-22.03.2018</t>
  </si>
  <si>
    <t>01.02.2018-05.02.2018</t>
  </si>
  <si>
    <t>отг смт Веселе</t>
  </si>
  <si>
    <t>19.02.2018-23.03.2018</t>
  </si>
  <si>
    <t>Луганська область всього, у тому числі:</t>
  </si>
  <si>
    <t>отг смт Біловодськ</t>
  </si>
  <si>
    <t>Білокуракінський р-н</t>
  </si>
  <si>
    <t>Кремінський р-н</t>
  </si>
  <si>
    <t>Марківський р-н</t>
  </si>
  <si>
    <t>Міловський р-н</t>
  </si>
  <si>
    <t>Новоайдарський р-н</t>
  </si>
  <si>
    <t>Новопсковський р-н</t>
  </si>
  <si>
    <t>Попаснянський р-н</t>
  </si>
  <si>
    <t>Сватівський р-н</t>
  </si>
  <si>
    <t>Станично-Луганський р-н</t>
  </si>
  <si>
    <t>Старобільський р-н</t>
  </si>
  <si>
    <t>Троїцький р-н</t>
  </si>
  <si>
    <t>м. Лисичанськ</t>
  </si>
  <si>
    <t>м.Рубіжне</t>
  </si>
  <si>
    <t>м.Сєвєродонецьк</t>
  </si>
  <si>
    <t>19.01.2018-06.03.2018</t>
  </si>
  <si>
    <t>11.01.2018-05.03.2018</t>
  </si>
  <si>
    <t>16.01.2018-03.04.2018</t>
  </si>
  <si>
    <t>23.01.2018-02.02.2018</t>
  </si>
  <si>
    <t>22.01.2018-01.02.2018</t>
  </si>
  <si>
    <t xml:space="preserve">19.01.2018-25.04.2018 </t>
  </si>
  <si>
    <t>30.01.2018-09.02.2018</t>
  </si>
  <si>
    <t>18.01.2018-01.03.2018</t>
  </si>
  <si>
    <t>Сумська область всього, у тому числі:</t>
  </si>
  <si>
    <t>м. Глухів</t>
  </si>
  <si>
    <t>м. Конотоп</t>
  </si>
  <si>
    <t>м. Охтирка</t>
  </si>
  <si>
    <t>м. Ромни</t>
  </si>
  <si>
    <t>м. Суми</t>
  </si>
  <si>
    <t>м. Шостка</t>
  </si>
  <si>
    <t>Бiлопiльський р-н</t>
  </si>
  <si>
    <t>Буринський р-н</t>
  </si>
  <si>
    <t>Великописарівський р-н</t>
  </si>
  <si>
    <t>Глухiвський р-н</t>
  </si>
  <si>
    <t xml:space="preserve"> 23.01.2018 </t>
  </si>
  <si>
    <t>Конотопський р-н</t>
  </si>
  <si>
    <t>Краснопільський р-н</t>
  </si>
  <si>
    <t>Кролевецький р-н</t>
  </si>
  <si>
    <t>Лебединський р-н</t>
  </si>
  <si>
    <t>Липоводолинський р-н</t>
  </si>
  <si>
    <t>Недригайлівський р-н</t>
  </si>
  <si>
    <t>Охтирський р-н</t>
  </si>
  <si>
    <t>Путивльський р-н</t>
  </si>
  <si>
    <t>Роменський р-н</t>
  </si>
  <si>
    <t>Середино-Будський р-н</t>
  </si>
  <si>
    <t>Сумський р-н</t>
  </si>
  <si>
    <t>Шосткинський р-н</t>
  </si>
  <si>
    <t>отг смт Миколаївка</t>
  </si>
  <si>
    <t>отг с. Бездрик</t>
  </si>
  <si>
    <t>отг с. Береза</t>
  </si>
  <si>
    <t>отг с. Боромля</t>
  </si>
  <si>
    <t>отг с. Нижня Сироватка</t>
  </si>
  <si>
    <t>отг с. Бочечки</t>
  </si>
  <si>
    <t>отг с. Грунь</t>
  </si>
  <si>
    <t>отг смт Чупахівка</t>
  </si>
  <si>
    <t xml:space="preserve">отг м. Дружба </t>
  </si>
  <si>
    <t>отг с. Миропілля</t>
  </si>
  <si>
    <t xml:space="preserve">Тростянецький р-н </t>
  </si>
  <si>
    <t xml:space="preserve">Ямпільський р-н </t>
  </si>
  <si>
    <t>25.01.2018-14.02.2018</t>
  </si>
  <si>
    <t>26.01.2018-14.03.2018</t>
  </si>
  <si>
    <t>30.01.2018-18.04.2018</t>
  </si>
  <si>
    <t>26.01.2018-09.02.2018</t>
  </si>
  <si>
    <t>25.01.2018-04.04.2018</t>
  </si>
  <si>
    <t>06.02.2018-27.04.2018</t>
  </si>
  <si>
    <t>22.01.2018-25.01.2018</t>
  </si>
  <si>
    <t>06.02.2018-16.02.2018</t>
  </si>
  <si>
    <t>26.01.2018-19.04.2018</t>
  </si>
  <si>
    <t>05.02.2018-09.02.2018</t>
  </si>
  <si>
    <t>24.01.2018-12.03.2018</t>
  </si>
  <si>
    <t>07.02.2018-01.03.2018</t>
  </si>
  <si>
    <t>07.02.2018-20.02.2018</t>
  </si>
  <si>
    <t>25.01.2018-29.01.2018</t>
  </si>
  <si>
    <t>12.02.2018-14.03.2018</t>
  </si>
  <si>
    <t>01.02.2018-16.02.2018</t>
  </si>
  <si>
    <t>01.02.2018-10.04.2018</t>
  </si>
  <si>
    <t>16.03.2018-11.04.2018</t>
  </si>
  <si>
    <t>20.01.2018-31.01.2048</t>
  </si>
  <si>
    <t>30.01.2018-13.03.2018</t>
  </si>
  <si>
    <t>Хмельницька область всього, 
у тому числі:</t>
  </si>
  <si>
    <t>Бiлогiрський  р-н</t>
  </si>
  <si>
    <t>Вiньковецький  р-н</t>
  </si>
  <si>
    <t>Волочиський р-н</t>
  </si>
  <si>
    <t>Городоцький р-н</t>
  </si>
  <si>
    <t>Деражнянський р-н</t>
  </si>
  <si>
    <t>Iзяславський р-н</t>
  </si>
  <si>
    <t>Красилівський р-н</t>
  </si>
  <si>
    <t>Полонський р-н</t>
  </si>
  <si>
    <t>Славутський р-н</t>
  </si>
  <si>
    <t>Старокостянтинiвський р-н</t>
  </si>
  <si>
    <t>Теофiпольський р-н</t>
  </si>
  <si>
    <t>Хмельницький р-н</t>
  </si>
  <si>
    <t>Чемеровецький р-н</t>
  </si>
  <si>
    <t>Шепетівський р-н</t>
  </si>
  <si>
    <t>Ярмолинецький р-н</t>
  </si>
  <si>
    <t>отг м. Дунаївці</t>
  </si>
  <si>
    <t>отг смт Летичів</t>
  </si>
  <si>
    <t>отг смт Меджибіж</t>
  </si>
  <si>
    <t>отг смт Нова Ушиця</t>
  </si>
  <si>
    <t>отг смт Сатанів</t>
  </si>
  <si>
    <t>отг смт Стара Синява</t>
  </si>
  <si>
    <t>м. Хмельницький</t>
  </si>
  <si>
    <t>м. Кам'янець-Подiльський</t>
  </si>
  <si>
    <t>м. Нетішин</t>
  </si>
  <si>
    <t>Кам'янець-Подільський р-н</t>
  </si>
  <si>
    <t>отг смт Чорний Острів</t>
  </si>
  <si>
    <t>02.02.2018-19.04.2018</t>
  </si>
  <si>
    <t>05.02.2018-19.03.2018</t>
  </si>
  <si>
    <t>06.02.2018-23.04.2018</t>
  </si>
  <si>
    <t>05.02.2018-07.02.2018</t>
  </si>
  <si>
    <t>08.02.2018-24.04.2018</t>
  </si>
  <si>
    <t>22.01.2018-24.04.2018</t>
  </si>
  <si>
    <t>02.02.2018-12.04.2018</t>
  </si>
  <si>
    <t>24.01.2018-13.03.2018</t>
  </si>
  <si>
    <r>
      <t>25.01.2018-19.04.2018</t>
    </r>
    <r>
      <rPr>
        <u/>
        <sz val="14"/>
        <color indexed="8"/>
        <rFont val="Times New Roman"/>
        <family val="1"/>
        <charset val="204"/>
      </rPr>
      <t/>
    </r>
  </si>
  <si>
    <t>06.02.2018-18.04.2018</t>
  </si>
  <si>
    <t>15.01.2018-26.04.2018</t>
  </si>
  <si>
    <t>01.02.2018-19.04.2018</t>
  </si>
  <si>
    <t>07.02.2018-23.03.2018</t>
  </si>
  <si>
    <t>06.02.2018-25.04.2018</t>
  </si>
  <si>
    <t xml:space="preserve">02.02.2018-14.03.2018 </t>
  </si>
  <si>
    <t>02.02.2018-07.02.2018</t>
  </si>
  <si>
    <t>22.01.2018-14.03.2018</t>
  </si>
  <si>
    <t>Миколаївська область всього, 
у тому числі:</t>
  </si>
  <si>
    <t>м. Миколаїв</t>
  </si>
  <si>
    <t>м. Вознесенськ</t>
  </si>
  <si>
    <t>м. Первомайськ</t>
  </si>
  <si>
    <t>м. Южноукраїнськ</t>
  </si>
  <si>
    <t>отг с. Куцуруб</t>
  </si>
  <si>
    <t>Арбузинський р-н</t>
  </si>
  <si>
    <t>Баштанський р-н</t>
  </si>
  <si>
    <t>Березанський р-н</t>
  </si>
  <si>
    <t>Березнегуватський р-н</t>
  </si>
  <si>
    <t>Братський р-н</t>
  </si>
  <si>
    <t>Веселинівський р-н</t>
  </si>
  <si>
    <t>Вознесенський р-н</t>
  </si>
  <si>
    <t>Врадіївський р-н</t>
  </si>
  <si>
    <t>Доманівський р-н</t>
  </si>
  <si>
    <t>Єланецький р-н</t>
  </si>
  <si>
    <t>Вітовський р-н</t>
  </si>
  <si>
    <t>Казанківський р-н</t>
  </si>
  <si>
    <t>Кривоозерський р-н</t>
  </si>
  <si>
    <t>Новобузький р-н</t>
  </si>
  <si>
    <t>Новоодеський р-н</t>
  </si>
  <si>
    <t>Очаківський р-н</t>
  </si>
  <si>
    <t>Первомайський р-н</t>
  </si>
  <si>
    <t>Снігурівський р-н</t>
  </si>
  <si>
    <t>отг смт Веселинове</t>
  </si>
  <si>
    <t>15.01.2018-23.04.2018</t>
  </si>
  <si>
    <t>19.01.2018-14.03.2018</t>
  </si>
  <si>
    <t>16.01.2018-18.04.2018</t>
  </si>
  <si>
    <t>18.01.2018-24.01.2018</t>
  </si>
  <si>
    <t>31.01.2018-05.02.2018</t>
  </si>
  <si>
    <t xml:space="preserve">19.01.2018-15.03.2018 </t>
  </si>
  <si>
    <t>30.01.2018-17.04.2018</t>
  </si>
  <si>
    <t>18.01.2018-05.04.2018</t>
  </si>
  <si>
    <t>06.02.2018-20.04.2018</t>
  </si>
  <si>
    <t>01.02.2018-26.02.2018</t>
  </si>
  <si>
    <t>26.02.2018-28.02.2018</t>
  </si>
  <si>
    <t>12.01.2018-29.03.2018</t>
  </si>
  <si>
    <t>05.02.2018-16.04.2018</t>
  </si>
  <si>
    <t>12.02.2018-06.03.2018</t>
  </si>
  <si>
    <t>Вінницька область всього, 
у тому числі:</t>
  </si>
  <si>
    <t>м. Вінниця</t>
  </si>
  <si>
    <t>м. Ладижин</t>
  </si>
  <si>
    <t>м. Могилів-Подільський</t>
  </si>
  <si>
    <t>Барський р-н</t>
  </si>
  <si>
    <t>Бершадський р-н</t>
  </si>
  <si>
    <t>Вінницький р-н</t>
  </si>
  <si>
    <t>Гайсинський р-н</t>
  </si>
  <si>
    <t>Жмеринський р-н</t>
  </si>
  <si>
    <t>Іллінецький р-н</t>
  </si>
  <si>
    <t>Козятинський р-н</t>
  </si>
  <si>
    <t>Калинівський р-н</t>
  </si>
  <si>
    <t>Крижопільський р-н</t>
  </si>
  <si>
    <t>Липовецький р-н</t>
  </si>
  <si>
    <t>Літинський р-н</t>
  </si>
  <si>
    <t>Мурованокуриловецький р-н</t>
  </si>
  <si>
    <t>Немирівський р-н</t>
  </si>
  <si>
    <t>Оратівський р-н</t>
  </si>
  <si>
    <t>Піщанський р-н</t>
  </si>
  <si>
    <t>Погребищенський р-н</t>
  </si>
  <si>
    <t>Теплицький р-н</t>
  </si>
  <si>
    <t>Томашпільський р-н</t>
  </si>
  <si>
    <t>отг смт Томашпіль</t>
  </si>
  <si>
    <t>Тульчинський р-н</t>
  </si>
  <si>
    <t>Тиврівський р-н</t>
  </si>
  <si>
    <t>Хмільницький р-н</t>
  </si>
  <si>
    <t>Чернівецький р-н</t>
  </si>
  <si>
    <t>Чечельницький р-н</t>
  </si>
  <si>
    <t>Шаргородський р-н</t>
  </si>
  <si>
    <t>Ямпільський р-н</t>
  </si>
  <si>
    <t>Тростянецький р-н</t>
  </si>
  <si>
    <t>отг с. Студена</t>
  </si>
  <si>
    <t>отг м. Немирiв</t>
  </si>
  <si>
    <t>отг м. Калинівка</t>
  </si>
  <si>
    <t>отг м. Іллінці</t>
  </si>
  <si>
    <t>отг с. Джулинка</t>
  </si>
  <si>
    <t>Могилів-Подільський р-н</t>
  </si>
  <si>
    <t>12.01.2018-26.03.2018</t>
  </si>
  <si>
    <t>23.01.2018-13.02.2018</t>
  </si>
  <si>
    <t>05.02.2018-13.02.2018</t>
  </si>
  <si>
    <t>29.01.2018-05.02.2018</t>
  </si>
  <si>
    <t>23.01.2018-20.02.2018</t>
  </si>
  <si>
    <t>26.01.2018-29.01.2018</t>
  </si>
  <si>
    <t>25.01.2018-26.01.2018</t>
  </si>
  <si>
    <t>25.01.2018-07.02.2018</t>
  </si>
  <si>
    <t>16.01.2018-19.01.2018</t>
  </si>
  <si>
    <t>09.01.2018-29.01.2018</t>
  </si>
  <si>
    <t>23.01.2018-18.04.2018</t>
  </si>
  <si>
    <t>22.01.2018-22.02.2018</t>
  </si>
  <si>
    <t>02.02.2018-17.04.2018</t>
  </si>
  <si>
    <t>02.02.2018-27.04.2018</t>
  </si>
  <si>
    <t>25.01.2018-12.02.2018</t>
  </si>
  <si>
    <t>07.02.2018-19.03.2018</t>
  </si>
  <si>
    <t>29.01.2018-20.02.2018</t>
  </si>
  <si>
    <t>16.01.2018-12.03.2018</t>
  </si>
  <si>
    <t>12.03.2018-23.03.2018</t>
  </si>
  <si>
    <t>Житомирська область всього, 
у тому числі:</t>
  </si>
  <si>
    <t>м. Житомир</t>
  </si>
  <si>
    <t>17.01.2018</t>
  </si>
  <si>
    <t xml:space="preserve"> 18.04.2018 </t>
  </si>
  <si>
    <t>м. Бердичів</t>
  </si>
  <si>
    <t>м. Коростень</t>
  </si>
  <si>
    <t>м. Малин</t>
  </si>
  <si>
    <t>м. Новоград-Волинський</t>
  </si>
  <si>
    <t>Андрушівський р-н</t>
  </si>
  <si>
    <t>Бердичівський р-н</t>
  </si>
  <si>
    <t>Романівський р-н</t>
  </si>
  <si>
    <t>Ємільчинський р-н</t>
  </si>
  <si>
    <t>Житомирський р-н</t>
  </si>
  <si>
    <t>Коростенський р-н</t>
  </si>
  <si>
    <t>Коростишівський р-н</t>
  </si>
  <si>
    <t>Лугинський р-н</t>
  </si>
  <si>
    <t>Любарський р-н</t>
  </si>
  <si>
    <t>Нов.-Волинський р-н</t>
  </si>
  <si>
    <t>Ружинський р-н</t>
  </si>
  <si>
    <t>Пулинський р-н</t>
  </si>
  <si>
    <t>Черняхівський р-н</t>
  </si>
  <si>
    <t>Чуднівський р-н</t>
  </si>
  <si>
    <t>отг Червоненська сел/р</t>
  </si>
  <si>
    <t>отг Дубрівська с/р</t>
  </si>
  <si>
    <t>отг Баранівська м/р</t>
  </si>
  <si>
    <t>отг Довбиська сел/р</t>
  </si>
  <si>
    <t>отг Брусилівська сел/р</t>
  </si>
  <si>
    <t>отг Хорошівська сел/р</t>
  </si>
  <si>
    <t>отг Іршанська сел/р</t>
  </si>
  <si>
    <t>отг Новоборівська сел/р</t>
  </si>
  <si>
    <t>отг Миропільська сел/р</t>
  </si>
  <si>
    <t>отг Тетерівська с/р</t>
  </si>
  <si>
    <t>отг Станишівська с/р</t>
  </si>
  <si>
    <t>отг Народицький сел/р</t>
  </si>
  <si>
    <t>отг м. Овруч</t>
  </si>
  <si>
    <t>отг Олевська м/р</t>
  </si>
  <si>
    <t>отг Попільнянська сел/р</t>
  </si>
  <si>
    <t>отг Корнин сел/р</t>
  </si>
  <si>
    <t>отг Квітнева с/р</t>
  </si>
  <si>
    <t>отг м.Радомишль</t>
  </si>
  <si>
    <t>отг Мартинівська с/р</t>
  </si>
  <si>
    <t>19.01.2018-14.02.2018</t>
  </si>
  <si>
    <t>29.01.2018-11.04.2018</t>
  </si>
  <si>
    <r>
      <t xml:space="preserve"> </t>
    </r>
    <r>
      <rPr>
        <sz val="14"/>
        <rFont val="Times New Roman"/>
        <family val="1"/>
        <charset val="204"/>
      </rPr>
      <t>11.01.2018-</t>
    </r>
    <r>
      <rPr>
        <sz val="14"/>
        <rFont val="Times New Roman"/>
        <family val="1"/>
        <charset val="204"/>
      </rPr>
      <t>16.04.2018</t>
    </r>
    <r>
      <rPr>
        <u/>
        <sz val="14"/>
        <rFont val="Times New Roman"/>
        <family val="1"/>
        <charset val="204"/>
      </rPr>
      <t/>
    </r>
  </si>
  <si>
    <t>22.01.2018-02.03.2018</t>
  </si>
  <si>
    <t>18.01.2018-03.04.2018</t>
  </si>
  <si>
    <t>17.01.2018-14.03.2018</t>
  </si>
  <si>
    <t>09.02.2018-23.04.2018</t>
  </si>
  <si>
    <t>31.01.2018-27.03.2018</t>
  </si>
  <si>
    <t>01.02.2018-22.03.2018</t>
  </si>
  <si>
    <t>24.01.2018-26.02.2018</t>
  </si>
  <si>
    <t>24.01.2018-01.02.2018</t>
  </si>
  <si>
    <t>17.01.2018-19.03.2018</t>
  </si>
  <si>
    <t>29.01.2018-01.02.2018</t>
  </si>
  <si>
    <t>06.02.2018-23.02.2018</t>
  </si>
  <si>
    <t>22.01.2018-13.03.2018</t>
  </si>
  <si>
    <t>07.02.2018-20.04.2018</t>
  </si>
  <si>
    <t>16.01.2018-01.02.2018</t>
  </si>
  <si>
    <t>20.02.2018-23.02.2018</t>
  </si>
  <si>
    <t>02.02.2018-22.02.2018</t>
  </si>
  <si>
    <t>21.02.2018-26.04.2018</t>
  </si>
  <si>
    <t>19.02.2018-17.04.2018</t>
  </si>
  <si>
    <t>01.03.2018-28.03.2018</t>
  </si>
  <si>
    <t>01.02.2018-02.02.2018</t>
  </si>
  <si>
    <t>16.02.2018-24.04.2018</t>
  </si>
  <si>
    <t>Рівненська область всього, 
у тому числі:</t>
  </si>
  <si>
    <t>Березнівський р-н</t>
  </si>
  <si>
    <t>Володимирецький р-н</t>
  </si>
  <si>
    <t>Гощанський р-н</t>
  </si>
  <si>
    <t>отг с. Бабин</t>
  </si>
  <si>
    <t>отг с. Бугрин</t>
  </si>
  <si>
    <t>Демидівський р-н</t>
  </si>
  <si>
    <t>отг смт Демидівка</t>
  </si>
  <si>
    <t>отг с. Боремель</t>
  </si>
  <si>
    <t>Дубенський р-н</t>
  </si>
  <si>
    <t xml:space="preserve">Дубровицький р-н </t>
  </si>
  <si>
    <t>Зарічненський р-н</t>
  </si>
  <si>
    <t>Здолбунівський  р-н</t>
  </si>
  <si>
    <t>Корецький р-н</t>
  </si>
  <si>
    <t>Костопільський р-н</t>
  </si>
  <si>
    <t>отг с. Мала Любаша</t>
  </si>
  <si>
    <t>Млинівський р-н</t>
  </si>
  <si>
    <t>Острозький р-н</t>
  </si>
  <si>
    <t>Радивилівський  р-н</t>
  </si>
  <si>
    <t>отг м. Радивилів</t>
  </si>
  <si>
    <t>отг с. Козин</t>
  </si>
  <si>
    <t>отг с. Крупець</t>
  </si>
  <si>
    <t>Рівненський р-н</t>
  </si>
  <si>
    <t>отг смт Клевань</t>
  </si>
  <si>
    <t>Рокитнівський р-н</t>
  </si>
  <si>
    <t>Сарненський р-н</t>
  </si>
  <si>
    <t>отг с. Немовичі</t>
  </si>
  <si>
    <t>отг смт Клесів</t>
  </si>
  <si>
    <t>м. Рівне</t>
  </si>
  <si>
    <t>м. Вараш</t>
  </si>
  <si>
    <t>отг с. Привільне</t>
  </si>
  <si>
    <t>отг с. Тараканів</t>
  </si>
  <si>
    <t>отг с. Мирогоща Друга</t>
  </si>
  <si>
    <t>отг смт Смига</t>
  </si>
  <si>
    <t>отг с. Висоцьк</t>
  </si>
  <si>
    <t>отг с. Миляч</t>
  </si>
  <si>
    <t>отг с. Локниця</t>
  </si>
  <si>
    <t>отг с. Пісків</t>
  </si>
  <si>
    <t>отг с. Деражне</t>
  </si>
  <si>
    <t>отг смт Млинів</t>
  </si>
  <si>
    <t>отг с. Острожець</t>
  </si>
  <si>
    <t>отг с. Ярославичі</t>
  </si>
  <si>
    <t>отг с. Бокійма</t>
  </si>
  <si>
    <t>отг с. Підлозці</t>
  </si>
  <si>
    <t>м. Дубно</t>
  </si>
  <si>
    <t>17.01.2018-12.02.2018</t>
  </si>
  <si>
    <t>23.01.2018-17.04.2018</t>
  </si>
  <si>
    <t>29.01.2018-05.04.2018</t>
  </si>
  <si>
    <t>07.02.2018-23.04.2018</t>
  </si>
  <si>
    <t>01.02.2018-11.04.2018</t>
  </si>
  <si>
    <t>22.01.2018-30.01.2018</t>
  </si>
  <si>
    <t>01.02.2018-27.03.2018</t>
  </si>
  <si>
    <t>22.01.2018-20.02.2018</t>
  </si>
  <si>
    <t>26.01.2018-05.02.2018</t>
  </si>
  <si>
    <t>05.02.2018-21.03.2018</t>
  </si>
  <si>
    <t>29.01.2018-30.01.2018</t>
  </si>
  <si>
    <t>01.03.2018-30.03.2018</t>
  </si>
  <si>
    <t>01.03.2018-27.03.2018</t>
  </si>
  <si>
    <t>12.02.2018-13.02.2018</t>
  </si>
  <si>
    <t>12.04.2018-16.04.2018</t>
  </si>
  <si>
    <t>Полтавська область всього, 
у тому числі:</t>
  </si>
  <si>
    <t>Великобагачанський  р-н</t>
  </si>
  <si>
    <t xml:space="preserve">Гадяцький р-н </t>
  </si>
  <si>
    <t>Глобинський  р-н</t>
  </si>
  <si>
    <t>Гребінківський   р-н</t>
  </si>
  <si>
    <t xml:space="preserve"> 24.01.2018 </t>
  </si>
  <si>
    <t>Диканський р-н</t>
  </si>
  <si>
    <t xml:space="preserve"> 18.01.2018</t>
  </si>
  <si>
    <t>Зіньківський р-н</t>
  </si>
  <si>
    <t>Карлівський р-н</t>
  </si>
  <si>
    <t>Кобеляцький р-н</t>
  </si>
  <si>
    <t>Козельщенський р-н</t>
  </si>
  <si>
    <t>Котелевський р-н</t>
  </si>
  <si>
    <t>Кременчуцький р-н</t>
  </si>
  <si>
    <t>Лохвицький р-н</t>
  </si>
  <si>
    <t>Лубенський р-н</t>
  </si>
  <si>
    <t>Машівський р-н</t>
  </si>
  <si>
    <t>Миргородський р-н</t>
  </si>
  <si>
    <t>Новосанжарський р-н</t>
  </si>
  <si>
    <t>Оржицький р-н</t>
  </si>
  <si>
    <t>Пирятинський р-н</t>
  </si>
  <si>
    <t>Полтавський р-н</t>
  </si>
  <si>
    <t>Решетилівський р-н</t>
  </si>
  <si>
    <t>Семенівський р-н</t>
  </si>
  <si>
    <t>Хорольський р-н</t>
  </si>
  <si>
    <t>Чорнухинський р-н</t>
  </si>
  <si>
    <t xml:space="preserve"> 22.01.2018 </t>
  </si>
  <si>
    <t>Чутівський р-н</t>
  </si>
  <si>
    <t xml:space="preserve"> 28.02.2018 </t>
  </si>
  <si>
    <t xml:space="preserve">м. Полтава </t>
  </si>
  <si>
    <t xml:space="preserve">м. Кременчук </t>
  </si>
  <si>
    <t>м. Горішні Плавні</t>
  </si>
  <si>
    <t xml:space="preserve">м. Лубни </t>
  </si>
  <si>
    <t xml:space="preserve">отг Засулля </t>
  </si>
  <si>
    <t xml:space="preserve">отг Пришибська </t>
  </si>
  <si>
    <t xml:space="preserve">отг Шишацька       </t>
  </si>
  <si>
    <t>16.01.2018-24.04.2018</t>
  </si>
  <si>
    <t>16.01.2018-06.04.2018</t>
  </si>
  <si>
    <t>23.01.2018-25.01.2018</t>
  </si>
  <si>
    <t>15.01.2018-05.04.2018</t>
  </si>
  <si>
    <t>16.01.2018-17.01.2018</t>
  </si>
  <si>
    <t>18.01.2018-21.03.2018</t>
  </si>
  <si>
    <t>17.01.2018-25.01.2018</t>
  </si>
  <si>
    <t>29.01.2018-26.03.2018</t>
  </si>
  <si>
    <t>05.02.2018-11.04.2018</t>
  </si>
  <si>
    <t>29.01.2018-06.04.2018</t>
  </si>
  <si>
    <t>12.02.2018-16.04.2018</t>
  </si>
  <si>
    <t>23.01.2018-19.03.2018</t>
  </si>
  <si>
    <t>02.02.2018-12.02.2018</t>
  </si>
  <si>
    <t>21.01.2018-05.04.2018</t>
  </si>
  <si>
    <t xml:space="preserve">24.01.2018-20.03.2018 </t>
  </si>
  <si>
    <t>05.01.2018-07.02.2018</t>
  </si>
  <si>
    <t xml:space="preserve"> м. Вугледар</t>
  </si>
  <si>
    <t xml:space="preserve"> м. Торецьк</t>
  </si>
  <si>
    <t xml:space="preserve"> м. Мирноград</t>
  </si>
  <si>
    <t xml:space="preserve"> м. Дружківка</t>
  </si>
  <si>
    <t xml:space="preserve"> м. Костянтинівка</t>
  </si>
  <si>
    <t xml:space="preserve"> м. Маріуполь</t>
  </si>
  <si>
    <t xml:space="preserve"> м. Слов'янськ</t>
  </si>
  <si>
    <t xml:space="preserve"> Бахмутський р-н</t>
  </si>
  <si>
    <t xml:space="preserve"> Великоновосілківський р-н</t>
  </si>
  <si>
    <t xml:space="preserve"> Волноваський р-н</t>
  </si>
  <si>
    <t xml:space="preserve"> Добропільський р-н</t>
  </si>
  <si>
    <t xml:space="preserve"> Костянтинівський р-н</t>
  </si>
  <si>
    <t xml:space="preserve"> Мар'їнський р-н</t>
  </si>
  <si>
    <t xml:space="preserve"> Мангушський р-н</t>
  </si>
  <si>
    <t xml:space="preserve"> Слов'янський р-н</t>
  </si>
  <si>
    <t xml:space="preserve"> Ясинуватський р-н</t>
  </si>
  <si>
    <t>22.01.2018</t>
  </si>
  <si>
    <t>Донецька область всього, у тому числі:</t>
  </si>
  <si>
    <t xml:space="preserve"> м. Авдіївка</t>
  </si>
  <si>
    <t xml:space="preserve"> м. Бахмут</t>
  </si>
  <si>
    <t xml:space="preserve"> м. Добропілля</t>
  </si>
  <si>
    <t xml:space="preserve"> м. Краматорськ</t>
  </si>
  <si>
    <t xml:space="preserve"> м. Покровськ</t>
  </si>
  <si>
    <t xml:space="preserve"> м. Новогродівка</t>
  </si>
  <si>
    <t xml:space="preserve"> м. Селидове</t>
  </si>
  <si>
    <t xml:space="preserve"> Нікольський р-н</t>
  </si>
  <si>
    <t xml:space="preserve"> Покровський р-н</t>
  </si>
  <si>
    <t xml:space="preserve"> Олександрівський р-н</t>
  </si>
  <si>
    <t xml:space="preserve"> отг м. Лиман</t>
  </si>
  <si>
    <t xml:space="preserve"> отг Шахівська сільська рада</t>
  </si>
  <si>
    <t xml:space="preserve"> Соледарська отг</t>
  </si>
  <si>
    <t>19.01.2018-25.01.2018</t>
  </si>
  <si>
    <t>25.01.2018-23.04.2018</t>
  </si>
  <si>
    <t>23.01.2018-27.04.2018</t>
  </si>
  <si>
    <t>19.01.2018-30.01.2018</t>
  </si>
  <si>
    <t>30.01.2018-28.02.2018</t>
  </si>
  <si>
    <t>26.01.2018-30.03.2018</t>
  </si>
  <si>
    <t>24.01.2018-06.02.2018</t>
  </si>
  <si>
    <t>05.02.2018-23.02.2018</t>
  </si>
  <si>
    <t>23.01.2018-13.03.2018</t>
  </si>
  <si>
    <t>19.01.2018-02.04.2018</t>
  </si>
  <si>
    <t>31.01.2018-19.04.2018</t>
  </si>
  <si>
    <t>06.03.2018-17.04.2018</t>
  </si>
  <si>
    <t>31.01.2018-23.02.2018</t>
  </si>
  <si>
    <t>29.01.2018-17.04.2018</t>
  </si>
  <si>
    <t>01.02.2018-13.02.2018</t>
  </si>
  <si>
    <t>26.01.2018-02.02.2018</t>
  </si>
  <si>
    <t>137,4**</t>
  </si>
  <si>
    <t>237,4**</t>
  </si>
  <si>
    <t>78,8**</t>
  </si>
  <si>
    <t>Чигиринський р-н</t>
  </si>
  <si>
    <t>222,1**</t>
  </si>
  <si>
    <t>112,8**</t>
  </si>
  <si>
    <t>219,7**</t>
  </si>
  <si>
    <t>538,3**</t>
  </si>
  <si>
    <t>60,0**</t>
  </si>
  <si>
    <t>240,4**</t>
  </si>
  <si>
    <t>264,6**</t>
  </si>
  <si>
    <t>185,4**</t>
  </si>
  <si>
    <t>300,7**</t>
  </si>
  <si>
    <t>425,5**</t>
  </si>
  <si>
    <t>395,9**</t>
  </si>
  <si>
    <t>275,1**</t>
  </si>
  <si>
    <t>257,2**</t>
  </si>
  <si>
    <t>отг с. Озеряни</t>
  </si>
  <si>
    <t>отг с. Нове село</t>
  </si>
  <si>
    <t>отг смт Залiзцi</t>
  </si>
  <si>
    <t>отг смт Козлів</t>
  </si>
  <si>
    <t>отг смт Заводська</t>
  </si>
  <si>
    <t>отг с. Байківці</t>
  </si>
  <si>
    <t>отг смт Десна</t>
  </si>
  <si>
    <t>отг смт Парафіївка</t>
  </si>
  <si>
    <t>Київська область всього, 
у тому числі:</t>
  </si>
  <si>
    <t>м. Березань</t>
  </si>
  <si>
    <t>м. Біла Церква</t>
  </si>
  <si>
    <t>м. Бровари</t>
  </si>
  <si>
    <t>м. Ірпінь</t>
  </si>
  <si>
    <t>м. Ржищів</t>
  </si>
  <si>
    <t>м. Славутич</t>
  </si>
  <si>
    <t>м. Буча</t>
  </si>
  <si>
    <t>м. Обухів</t>
  </si>
  <si>
    <t>Баришівський р-н</t>
  </si>
  <si>
    <t>Білоцерківський р-н</t>
  </si>
  <si>
    <t>Богуславський р-н</t>
  </si>
  <si>
    <t>Бориспільський р-н</t>
  </si>
  <si>
    <t>Бородянський р-н</t>
  </si>
  <si>
    <t>Броварський р-н</t>
  </si>
  <si>
    <t>Вишгородський р-н</t>
  </si>
  <si>
    <t>Володарський р-н</t>
  </si>
  <si>
    <t>Згурівський р-н</t>
  </si>
  <si>
    <t>Іванківський р-н</t>
  </si>
  <si>
    <t>Кагарлицький р-н</t>
  </si>
  <si>
    <t>Києво-Святошинський р-н</t>
  </si>
  <si>
    <t>Макарівський р-н</t>
  </si>
  <si>
    <t>Миронівський р-н</t>
  </si>
  <si>
    <t>Обухівський р-н</t>
  </si>
  <si>
    <t>Переяслав-Хмельницький р-н</t>
  </si>
  <si>
    <t>Поліський р-н</t>
  </si>
  <si>
    <t>Рокитнянський р-н</t>
  </si>
  <si>
    <t>Сквирський р-н</t>
  </si>
  <si>
    <t>Ставищенський р-н</t>
  </si>
  <si>
    <t>Таращанський р-н</t>
  </si>
  <si>
    <t>Тетіївський р-н</t>
  </si>
  <si>
    <t>Фастівський р-н</t>
  </si>
  <si>
    <t>Яготинський р-н</t>
  </si>
  <si>
    <t>09.02.2018-04.04.2018</t>
  </si>
  <si>
    <t>08.02.2018-19.03.2018</t>
  </si>
  <si>
    <t>20.02.2018-27.04.2018</t>
  </si>
  <si>
    <t>14.02.2018-06.03.2018</t>
  </si>
  <si>
    <t>12.02.2018-13.04.2018</t>
  </si>
  <si>
    <t>12.02.2018-15.02.2018</t>
  </si>
  <si>
    <t>12.02.2018-20.02.2018</t>
  </si>
  <si>
    <t>14.02.2018-22.03.2018</t>
  </si>
  <si>
    <t>07.02.2018-27.03.2018</t>
  </si>
  <si>
    <t>09.02.2018-26.02.2018</t>
  </si>
  <si>
    <t>12.02.2018-02.03.2018</t>
  </si>
  <si>
    <t>20.02.2018-20.03.2018</t>
  </si>
  <si>
    <t>14.02.2018-03.04.2018</t>
  </si>
  <si>
    <t>19.02.2018-27.02.2018</t>
  </si>
  <si>
    <t>14.02.2018-03.03.2018</t>
  </si>
  <si>
    <t>22.02.2018-18.04.2018</t>
  </si>
  <si>
    <t>22.02.2018-01.03.2018</t>
  </si>
  <si>
    <t>19.02.2018-02.03.2018</t>
  </si>
  <si>
    <t>20.02.2018-22.02.2018</t>
  </si>
  <si>
    <t>31.01.2018-20.04.2018</t>
  </si>
  <si>
    <t>09.02.2018-13.02.2018</t>
  </si>
  <si>
    <t>26.02.2018-22.03.2018</t>
  </si>
  <si>
    <t>23.02.2018-16.04.2018</t>
  </si>
  <si>
    <t>20.02.2018-20.04.2018</t>
  </si>
  <si>
    <t>02.02.2018-23.04.2018</t>
  </si>
</sst>
</file>

<file path=xl/styles.xml><?xml version="1.0" encoding="utf-8"?>
<styleSheet xmlns="http://schemas.openxmlformats.org/spreadsheetml/2006/main">
  <numFmts count="7">
    <numFmt numFmtId="164" formatCode="#,##0.0"/>
    <numFmt numFmtId="165" formatCode="mm/dd/yyyy"/>
    <numFmt numFmtId="166" formatCode="#,##0;[Red]\-#,##0"/>
    <numFmt numFmtId="167" formatCode="#,##0.00000"/>
    <numFmt numFmtId="168" formatCode="#,##0.000"/>
    <numFmt numFmtId="169" formatCode="dd\.mm\.yyyy;@"/>
    <numFmt numFmtId="170" formatCode="#,##0.0;[Red]#,##0.0"/>
  </numFmts>
  <fonts count="24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2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1"/>
    </font>
    <font>
      <sz val="13"/>
      <color indexed="8"/>
      <name val="Times New Roman"/>
      <family val="1"/>
      <charset val="204"/>
    </font>
    <font>
      <sz val="14"/>
      <name val="Times New Roman"/>
      <family val="1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Helv"/>
      <charset val="204"/>
    </font>
    <font>
      <sz val="10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" fillId="0" borderId="0"/>
    <xf numFmtId="0" fontId="1" fillId="0" borderId="0"/>
    <xf numFmtId="0" fontId="22" fillId="0" borderId="0"/>
    <xf numFmtId="0" fontId="23" fillId="0" borderId="0"/>
  </cellStyleXfs>
  <cellXfs count="343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top"/>
    </xf>
    <xf numFmtId="164" fontId="8" fillId="0" borderId="5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right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165" fontId="13" fillId="0" borderId="8" xfId="0" applyNumberFormat="1" applyFont="1" applyFill="1" applyBorder="1" applyAlignment="1">
      <alignment horizontal="center" vertical="center" wrapText="1"/>
    </xf>
    <xf numFmtId="1" fontId="13" fillId="0" borderId="8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14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left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164" fontId="8" fillId="2" borderId="5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hidden="1"/>
    </xf>
    <xf numFmtId="0" fontId="14" fillId="0" borderId="1" xfId="0" applyFont="1" applyFill="1" applyBorder="1" applyAlignment="1" applyProtection="1">
      <alignment horizontal="left" vertical="center" wrapText="1"/>
      <protection hidden="1"/>
    </xf>
    <xf numFmtId="14" fontId="4" fillId="2" borderId="5" xfId="0" applyNumberFormat="1" applyFont="1" applyFill="1" applyBorder="1" applyAlignment="1">
      <alignment horizontal="right" vertical="center" wrapText="1"/>
    </xf>
    <xf numFmtId="1" fontId="4" fillId="2" borderId="5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right" vertical="center" wrapText="1"/>
    </xf>
    <xf numFmtId="14" fontId="13" fillId="0" borderId="4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right" vertical="center" wrapText="1"/>
    </xf>
    <xf numFmtId="164" fontId="8" fillId="0" borderId="2" xfId="0" applyNumberFormat="1" applyFont="1" applyFill="1" applyBorder="1" applyAlignment="1">
      <alignment horizontal="right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/>
    </xf>
    <xf numFmtId="164" fontId="14" fillId="0" borderId="3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/>
    </xf>
    <xf numFmtId="164" fontId="15" fillId="2" borderId="5" xfId="0" applyNumberFormat="1" applyFont="1" applyFill="1" applyBorder="1" applyAlignment="1">
      <alignment horizontal="right" vertical="center" wrapText="1"/>
    </xf>
    <xf numFmtId="14" fontId="15" fillId="2" borderId="5" xfId="0" applyNumberFormat="1" applyFont="1" applyFill="1" applyBorder="1" applyAlignment="1">
      <alignment horizontal="center" vertical="center" wrapText="1"/>
    </xf>
    <xf numFmtId="1" fontId="15" fillId="2" borderId="5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left" vertical="center" wrapText="1"/>
    </xf>
    <xf numFmtId="164" fontId="14" fillId="0" borderId="9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4" fontId="13" fillId="0" borderId="3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vertical="center" wrapText="1"/>
    </xf>
    <xf numFmtId="164" fontId="15" fillId="2" borderId="5" xfId="0" applyNumberFormat="1" applyFont="1" applyFill="1" applyBorder="1" applyAlignment="1">
      <alignment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right" vertical="center"/>
    </xf>
    <xf numFmtId="164" fontId="14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64" fontId="13" fillId="0" borderId="1" xfId="0" applyNumberFormat="1" applyFont="1" applyFill="1" applyBorder="1" applyAlignment="1">
      <alignment vertical="center"/>
    </xf>
    <xf numFmtId="1" fontId="13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64" fontId="13" fillId="0" borderId="3" xfId="0" applyNumberFormat="1" applyFont="1" applyFill="1" applyBorder="1" applyAlignment="1">
      <alignment vertical="center"/>
    </xf>
    <xf numFmtId="1" fontId="13" fillId="0" borderId="3" xfId="0" applyNumberFormat="1" applyFont="1" applyFill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4" fillId="0" borderId="9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right" vertic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3" fontId="14" fillId="0" borderId="3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right" vertical="center"/>
    </xf>
    <xf numFmtId="164" fontId="8" fillId="2" borderId="13" xfId="0" applyNumberFormat="1" applyFont="1" applyFill="1" applyBorder="1" applyAlignment="1">
      <alignment horizontal="right" vertical="center" wrapText="1"/>
    </xf>
    <xf numFmtId="164" fontId="15" fillId="0" borderId="1" xfId="0" applyNumberFormat="1" applyFont="1" applyFill="1" applyBorder="1" applyAlignment="1">
      <alignment horizontal="right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>
      <alignment horizontal="right" vertical="center" wrapText="1"/>
    </xf>
    <xf numFmtId="164" fontId="15" fillId="2" borderId="5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vertical="center"/>
    </xf>
    <xf numFmtId="14" fontId="13" fillId="4" borderId="9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vertical="center"/>
    </xf>
    <xf numFmtId="164" fontId="14" fillId="0" borderId="8" xfId="0" applyNumberFormat="1" applyFont="1" applyFill="1" applyBorder="1" applyAlignment="1">
      <alignment horizontal="center" vertical="center" wrapText="1"/>
    </xf>
    <xf numFmtId="14" fontId="13" fillId="4" borderId="8" xfId="0" applyNumberFormat="1" applyFont="1" applyFill="1" applyBorder="1" applyAlignment="1">
      <alignment horizontal="center" vertical="center" wrapText="1"/>
    </xf>
    <xf numFmtId="164" fontId="13" fillId="4" borderId="8" xfId="0" applyNumberFormat="1" applyFont="1" applyFill="1" applyBorder="1" applyAlignment="1">
      <alignment horizontal="right" vertical="center" wrapText="1"/>
    </xf>
    <xf numFmtId="164" fontId="13" fillId="4" borderId="9" xfId="0" applyNumberFormat="1" applyFont="1" applyFill="1" applyBorder="1" applyAlignment="1">
      <alignment horizontal="righ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 wrapText="1"/>
    </xf>
    <xf numFmtId="164" fontId="13" fillId="0" borderId="11" xfId="0" applyNumberFormat="1" applyFont="1" applyFill="1" applyBorder="1" applyAlignment="1">
      <alignment horizontal="center" vertical="center" wrapText="1"/>
    </xf>
    <xf numFmtId="167" fontId="14" fillId="0" borderId="2" xfId="0" applyNumberFormat="1" applyFont="1" applyFill="1" applyBorder="1" applyAlignment="1">
      <alignment horizontal="center" vertical="center"/>
    </xf>
    <xf numFmtId="164" fontId="14" fillId="0" borderId="11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right" vertical="center"/>
    </xf>
    <xf numFmtId="164" fontId="13" fillId="4" borderId="11" xfId="0" applyNumberFormat="1" applyFont="1" applyFill="1" applyBorder="1" applyAlignment="1">
      <alignment horizontal="right" vertical="center" wrapText="1"/>
    </xf>
    <xf numFmtId="14" fontId="13" fillId="4" borderId="11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right" vertical="center"/>
    </xf>
    <xf numFmtId="164" fontId="14" fillId="0" borderId="1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/>
    </xf>
    <xf numFmtId="14" fontId="18" fillId="0" borderId="2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right" vertical="center" wrapText="1"/>
    </xf>
    <xf numFmtId="164" fontId="8" fillId="2" borderId="16" xfId="0" applyNumberFormat="1" applyFont="1" applyFill="1" applyBorder="1" applyAlignment="1">
      <alignment horizontal="right" vertical="center" wrapText="1"/>
    </xf>
    <xf numFmtId="3" fontId="8" fillId="2" borderId="17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left" vertical="center" wrapText="1"/>
      <protection hidden="1"/>
    </xf>
    <xf numFmtId="1" fontId="8" fillId="2" borderId="16" xfId="0" applyNumberFormat="1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right" vertical="top" wrapText="1"/>
    </xf>
    <xf numFmtId="164" fontId="14" fillId="5" borderId="1" xfId="0" applyNumberFormat="1" applyFont="1" applyFill="1" applyBorder="1" applyAlignment="1">
      <alignment horizontal="right" vertical="center" wrapText="1"/>
    </xf>
    <xf numFmtId="3" fontId="14" fillId="5" borderId="1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top" wrapText="1"/>
    </xf>
    <xf numFmtId="0" fontId="14" fillId="0" borderId="3" xfId="0" applyFont="1" applyFill="1" applyBorder="1" applyAlignment="1" applyProtection="1">
      <alignment horizontal="left" vertical="center" wrapText="1"/>
      <protection hidden="1"/>
    </xf>
    <xf numFmtId="0" fontId="15" fillId="2" borderId="5" xfId="0" applyFont="1" applyFill="1" applyBorder="1" applyAlignment="1">
      <alignment horizontal="left" vertical="top" wrapText="1"/>
    </xf>
    <xf numFmtId="164" fontId="14" fillId="0" borderId="2" xfId="0" applyNumberFormat="1" applyFont="1" applyFill="1" applyBorder="1" applyAlignment="1">
      <alignment horizontal="right" vertical="top" wrapText="1"/>
    </xf>
    <xf numFmtId="168" fontId="15" fillId="2" borderId="5" xfId="0" applyNumberFormat="1" applyFont="1" applyFill="1" applyBorder="1" applyAlignment="1">
      <alignment horizontal="right" vertical="top" wrapText="1"/>
    </xf>
    <xf numFmtId="3" fontId="15" fillId="2" borderId="5" xfId="0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3" fontId="14" fillId="5" borderId="2" xfId="0" applyNumberFormat="1" applyFont="1" applyFill="1" applyBorder="1" applyAlignment="1">
      <alignment horizontal="center" vertical="center" wrapText="1"/>
    </xf>
    <xf numFmtId="168" fontId="14" fillId="5" borderId="1" xfId="0" applyNumberFormat="1" applyFont="1" applyFill="1" applyBorder="1" applyAlignment="1">
      <alignment horizontal="center" vertical="center" wrapText="1"/>
    </xf>
    <xf numFmtId="14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left" vertical="center" wrapText="1"/>
    </xf>
    <xf numFmtId="164" fontId="13" fillId="3" borderId="8" xfId="0" applyNumberFormat="1" applyFont="1" applyFill="1" applyBorder="1" applyAlignment="1">
      <alignment horizontal="left" vertical="center" wrapText="1"/>
    </xf>
    <xf numFmtId="1" fontId="13" fillId="6" borderId="8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left" vertical="center" wrapText="1"/>
    </xf>
    <xf numFmtId="164" fontId="13" fillId="3" borderId="9" xfId="0" applyNumberFormat="1" applyFont="1" applyFill="1" applyBorder="1" applyAlignment="1">
      <alignment horizontal="left" vertical="center" wrapText="1"/>
    </xf>
    <xf numFmtId="1" fontId="13" fillId="6" borderId="9" xfId="0" applyNumberFormat="1" applyFont="1" applyFill="1" applyBorder="1" applyAlignment="1">
      <alignment horizontal="center" vertical="center" wrapText="1"/>
    </xf>
    <xf numFmtId="164" fontId="13" fillId="3" borderId="9" xfId="0" applyNumberFormat="1" applyFont="1" applyFill="1" applyBorder="1" applyAlignment="1">
      <alignment horizontal="center" vertical="center" wrapText="1"/>
    </xf>
    <xf numFmtId="164" fontId="13" fillId="3" borderId="8" xfId="0" applyNumberFormat="1" applyFont="1" applyFill="1" applyBorder="1" applyAlignment="1">
      <alignment horizontal="right" vertical="center" wrapText="1"/>
    </xf>
    <xf numFmtId="164" fontId="13" fillId="3" borderId="9" xfId="0" applyNumberFormat="1" applyFont="1" applyFill="1" applyBorder="1" applyAlignment="1">
      <alignment horizontal="right" vertical="center" wrapText="1"/>
    </xf>
    <xf numFmtId="164" fontId="13" fillId="3" borderId="1" xfId="0" applyNumberFormat="1" applyFont="1" applyFill="1" applyBorder="1" applyAlignment="1">
      <alignment horizontal="right" vertical="center" wrapText="1"/>
    </xf>
    <xf numFmtId="164" fontId="13" fillId="3" borderId="2" xfId="0" applyNumberFormat="1" applyFont="1" applyFill="1" applyBorder="1" applyAlignment="1">
      <alignment horizontal="right" vertical="center" wrapText="1"/>
    </xf>
    <xf numFmtId="14" fontId="13" fillId="6" borderId="8" xfId="0" applyNumberFormat="1" applyFont="1" applyFill="1" applyBorder="1" applyAlignment="1">
      <alignment horizontal="center" vertical="center" wrapText="1"/>
    </xf>
    <xf numFmtId="14" fontId="13" fillId="6" borderId="9" xfId="0" applyNumberFormat="1" applyFont="1" applyFill="1" applyBorder="1" applyAlignment="1">
      <alignment horizontal="center" vertical="center" wrapText="1"/>
    </xf>
    <xf numFmtId="14" fontId="13" fillId="0" borderId="9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vertical="center" wrapText="1"/>
    </xf>
    <xf numFmtId="14" fontId="14" fillId="0" borderId="9" xfId="0" applyNumberFormat="1" applyFont="1" applyFill="1" applyBorder="1" applyAlignment="1">
      <alignment horizontal="center" vertical="center" wrapText="1"/>
    </xf>
    <xf numFmtId="164" fontId="8" fillId="2" borderId="16" xfId="0" applyNumberFormat="1" applyFont="1" applyFill="1" applyBorder="1" applyAlignment="1">
      <alignment horizontal="center" vertical="center" wrapText="1"/>
    </xf>
    <xf numFmtId="164" fontId="13" fillId="0" borderId="19" xfId="0" applyNumberFormat="1" applyFont="1" applyFill="1" applyBorder="1" applyAlignment="1">
      <alignment horizontal="right" vertical="center" wrapText="1"/>
    </xf>
    <xf numFmtId="164" fontId="13" fillId="0" borderId="20" xfId="0" applyNumberFormat="1" applyFont="1" applyFill="1" applyBorder="1" applyAlignment="1">
      <alignment horizontal="right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 applyProtection="1">
      <alignment horizontal="center" vertical="center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 applyProtection="1">
      <alignment horizontal="right" vertical="center"/>
      <protection locked="0"/>
    </xf>
    <xf numFmtId="165" fontId="13" fillId="0" borderId="25" xfId="0" applyNumberFormat="1" applyFont="1" applyFill="1" applyBorder="1" applyAlignment="1">
      <alignment horizontal="center" vertical="center" wrapText="1"/>
    </xf>
    <xf numFmtId="1" fontId="13" fillId="0" borderId="2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vertical="center"/>
    </xf>
    <xf numFmtId="4" fontId="13" fillId="0" borderId="1" xfId="0" applyNumberFormat="1" applyFont="1" applyFill="1" applyBorder="1" applyAlignment="1">
      <alignment vertical="center"/>
    </xf>
    <xf numFmtId="14" fontId="13" fillId="0" borderId="20" xfId="0" applyNumberFormat="1" applyFont="1" applyFill="1" applyBorder="1" applyAlignment="1">
      <alignment horizontal="center" vertical="center" wrapText="1"/>
    </xf>
    <xf numFmtId="1" fontId="13" fillId="0" borderId="18" xfId="0" applyNumberFormat="1" applyFont="1" applyFill="1" applyBorder="1" applyAlignment="1">
      <alignment horizontal="center" vertical="center" wrapText="1"/>
    </xf>
    <xf numFmtId="14" fontId="13" fillId="0" borderId="22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left" vertical="center"/>
    </xf>
    <xf numFmtId="14" fontId="13" fillId="0" borderId="19" xfId="0" applyNumberFormat="1" applyFont="1" applyFill="1" applyBorder="1" applyAlignment="1">
      <alignment horizontal="center" vertical="center" wrapText="1"/>
    </xf>
    <xf numFmtId="14" fontId="13" fillId="0" borderId="25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vertical="center"/>
    </xf>
    <xf numFmtId="0" fontId="13" fillId="0" borderId="18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" fontId="13" fillId="0" borderId="26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 wrapText="1"/>
    </xf>
    <xf numFmtId="167" fontId="14" fillId="0" borderId="3" xfId="0" applyNumberFormat="1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vertical="center"/>
    </xf>
    <xf numFmtId="164" fontId="14" fillId="0" borderId="3" xfId="0" applyNumberFormat="1" applyFont="1" applyFill="1" applyBorder="1" applyAlignment="1">
      <alignment horizontal="right" vertical="center"/>
    </xf>
    <xf numFmtId="1" fontId="13" fillId="0" borderId="27" xfId="0" applyNumberFormat="1" applyFont="1" applyFill="1" applyBorder="1" applyAlignment="1">
      <alignment horizontal="center" vertical="center" wrapText="1"/>
    </xf>
    <xf numFmtId="164" fontId="13" fillId="2" borderId="5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169" fontId="13" fillId="0" borderId="1" xfId="0" applyNumberFormat="1" applyFont="1" applyFill="1" applyBorder="1" applyAlignment="1">
      <alignment horizontal="center" vertical="center" wrapText="1"/>
    </xf>
    <xf numFmtId="170" fontId="13" fillId="0" borderId="1" xfId="0" applyNumberFormat="1" applyFont="1" applyFill="1" applyBorder="1" applyAlignment="1">
      <alignment horizontal="center" vertical="center" wrapText="1"/>
    </xf>
    <xf numFmtId="170" fontId="14" fillId="0" borderId="1" xfId="0" applyNumberFormat="1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left" vertical="center" wrapText="1"/>
    </xf>
    <xf numFmtId="4" fontId="14" fillId="0" borderId="1" xfId="4" applyNumberFormat="1" applyFont="1" applyFill="1" applyBorder="1" applyAlignment="1" applyProtection="1">
      <alignment horizontal="center" vertical="center" wrapText="1"/>
      <protection hidden="1"/>
    </xf>
    <xf numFmtId="164" fontId="14" fillId="0" borderId="1" xfId="4" applyNumberFormat="1" applyFont="1" applyFill="1" applyBorder="1" applyAlignment="1">
      <alignment horizontal="right" vertical="center" wrapText="1"/>
    </xf>
    <xf numFmtId="164" fontId="13" fillId="0" borderId="1" xfId="4" applyNumberFormat="1" applyFont="1" applyFill="1" applyBorder="1" applyAlignment="1">
      <alignment horizontal="right" vertical="center" wrapText="1"/>
    </xf>
    <xf numFmtId="4" fontId="14" fillId="0" borderId="1" xfId="5" applyNumberFormat="1" applyFont="1" applyFill="1" applyBorder="1" applyAlignment="1">
      <alignment horizontal="center"/>
    </xf>
    <xf numFmtId="14" fontId="13" fillId="0" borderId="1" xfId="4" applyNumberFormat="1" applyFont="1" applyFill="1" applyBorder="1" applyAlignment="1">
      <alignment horizontal="center" vertical="center" wrapText="1"/>
    </xf>
    <xf numFmtId="1" fontId="13" fillId="0" borderId="1" xfId="4" applyNumberFormat="1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164" fontId="14" fillId="0" borderId="1" xfId="4" applyNumberFormat="1" applyFont="1" applyFill="1" applyBorder="1" applyAlignment="1" applyProtection="1">
      <alignment horizontal="right" vertical="center" wrapText="1"/>
      <protection hidden="1"/>
    </xf>
    <xf numFmtId="14" fontId="13" fillId="0" borderId="1" xfId="0" applyNumberFormat="1" applyFont="1" applyFill="1" applyBorder="1" applyAlignment="1">
      <alignment horizontal="right" vertical="center" wrapText="1"/>
    </xf>
    <xf numFmtId="164" fontId="14" fillId="0" borderId="1" xfId="4" applyNumberFormat="1" applyFont="1" applyFill="1" applyBorder="1" applyAlignment="1" applyProtection="1">
      <alignment horizontal="right" vertical="center"/>
      <protection hidden="1"/>
    </xf>
    <xf numFmtId="1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>
      <alignment horizontal="right" vertical="center" wrapText="1"/>
    </xf>
    <xf numFmtId="164" fontId="14" fillId="3" borderId="9" xfId="0" applyNumberFormat="1" applyFont="1" applyFill="1" applyBorder="1" applyAlignment="1">
      <alignment horizontal="center" vertical="center" wrapText="1"/>
    </xf>
    <xf numFmtId="164" fontId="14" fillId="3" borderId="9" xfId="0" applyNumberFormat="1" applyFont="1" applyFill="1" applyBorder="1" applyAlignment="1">
      <alignment horizontal="right" vertical="center" wrapText="1"/>
    </xf>
    <xf numFmtId="0" fontId="13" fillId="3" borderId="2" xfId="0" applyNumberFormat="1" applyFont="1" applyFill="1" applyBorder="1" applyAlignment="1">
      <alignment horizontal="center" vertical="center" wrapText="1"/>
    </xf>
    <xf numFmtId="164" fontId="13" fillId="3" borderId="4" xfId="0" applyNumberFormat="1" applyFont="1" applyFill="1" applyBorder="1" applyAlignment="1">
      <alignment horizontal="center" vertical="center" wrapText="1"/>
    </xf>
    <xf numFmtId="164" fontId="13" fillId="3" borderId="2" xfId="0" applyNumberFormat="1" applyFont="1" applyFill="1" applyBorder="1" applyAlignment="1">
      <alignment horizontal="center" vertical="center" wrapText="1"/>
    </xf>
    <xf numFmtId="14" fontId="13" fillId="0" borderId="30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4" fontId="13" fillId="0" borderId="28" xfId="0" applyNumberFormat="1" applyFont="1" applyFill="1" applyBorder="1" applyAlignment="1">
      <alignment horizontal="center" vertical="center" wrapText="1"/>
    </xf>
    <xf numFmtId="164" fontId="13" fillId="3" borderId="11" xfId="0" applyNumberFormat="1" applyFont="1" applyFill="1" applyBorder="1" applyAlignment="1">
      <alignment horizontal="center" vertical="center" wrapText="1"/>
    </xf>
    <xf numFmtId="164" fontId="14" fillId="3" borderId="11" xfId="0" applyNumberFormat="1" applyFont="1" applyFill="1" applyBorder="1" applyAlignment="1">
      <alignment horizontal="center" vertical="center" wrapText="1"/>
    </xf>
    <xf numFmtId="164" fontId="14" fillId="3" borderId="11" xfId="0" applyNumberFormat="1" applyFont="1" applyFill="1" applyBorder="1" applyAlignment="1">
      <alignment horizontal="right" vertical="center" wrapText="1"/>
    </xf>
    <xf numFmtId="1" fontId="13" fillId="0" borderId="29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4" fontId="13" fillId="3" borderId="8" xfId="0" applyNumberFormat="1" applyFont="1" applyFill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right" vertical="center" wrapText="1"/>
    </xf>
    <xf numFmtId="164" fontId="13" fillId="3" borderId="8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vertical="center"/>
    </xf>
    <xf numFmtId="14" fontId="13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left" vertical="center" wrapText="1"/>
    </xf>
    <xf numFmtId="14" fontId="14" fillId="0" borderId="8" xfId="0" applyNumberFormat="1" applyFont="1" applyFill="1" applyBorder="1" applyAlignment="1">
      <alignment horizontal="center" vertical="center" wrapText="1"/>
    </xf>
    <xf numFmtId="3" fontId="14" fillId="0" borderId="9" xfId="0" applyNumberFormat="1" applyFont="1" applyFill="1" applyBorder="1" applyAlignment="1">
      <alignment horizontal="center" vertical="center" wrapText="1"/>
    </xf>
    <xf numFmtId="164" fontId="16" fillId="0" borderId="9" xfId="0" applyNumberFormat="1" applyFont="1" applyFill="1" applyBorder="1" applyAlignment="1">
      <alignment horizontal="right" vertical="center"/>
    </xf>
    <xf numFmtId="164" fontId="13" fillId="0" borderId="2" xfId="0" applyNumberFormat="1" applyFont="1" applyFill="1" applyBorder="1" applyAlignment="1" applyProtection="1">
      <alignment horizontal="center" vertical="center" wrapText="1"/>
    </xf>
    <xf numFmtId="164" fontId="13" fillId="0" borderId="1" xfId="0" applyNumberFormat="1" applyFont="1" applyFill="1" applyBorder="1" applyAlignment="1" applyProtection="1">
      <alignment horizontal="center" vertical="center" wrapText="1"/>
    </xf>
    <xf numFmtId="164" fontId="13" fillId="3" borderId="2" xfId="0" applyNumberFormat="1" applyFont="1" applyFill="1" applyBorder="1" applyAlignment="1" applyProtection="1">
      <alignment horizontal="center" vertical="center" wrapText="1"/>
    </xf>
    <xf numFmtId="164" fontId="13" fillId="0" borderId="2" xfId="0" applyNumberFormat="1" applyFont="1" applyFill="1" applyBorder="1" applyAlignment="1">
      <alignment vertical="center" wrapText="1"/>
    </xf>
    <xf numFmtId="164" fontId="13" fillId="0" borderId="8" xfId="0" applyNumberFormat="1" applyFont="1" applyFill="1" applyBorder="1" applyAlignment="1">
      <alignment vertical="center" wrapText="1"/>
    </xf>
    <xf numFmtId="164" fontId="13" fillId="3" borderId="2" xfId="0" applyNumberFormat="1" applyFont="1" applyFill="1" applyBorder="1" applyAlignment="1">
      <alignment vertical="center" wrapText="1"/>
    </xf>
    <xf numFmtId="164" fontId="13" fillId="0" borderId="2" xfId="0" applyNumberFormat="1" applyFont="1" applyFill="1" applyBorder="1" applyAlignment="1" applyProtection="1">
      <alignment horizontal="right" vertical="center" wrapText="1"/>
    </xf>
    <xf numFmtId="164" fontId="13" fillId="0" borderId="1" xfId="0" applyNumberFormat="1" applyFont="1" applyFill="1" applyBorder="1" applyAlignment="1" applyProtection="1">
      <alignment horizontal="right" vertical="center" wrapText="1"/>
    </xf>
    <xf numFmtId="164" fontId="13" fillId="3" borderId="2" xfId="0" applyNumberFormat="1" applyFont="1" applyFill="1" applyBorder="1" applyAlignment="1" applyProtection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64" fontId="8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8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8" fillId="2" borderId="5" xfId="0" applyNumberFormat="1" applyFont="1" applyFill="1" applyBorder="1" applyAlignment="1" applyProtection="1">
      <alignment vertical="center" wrapText="1"/>
      <protection locked="0"/>
    </xf>
  </cellXfs>
  <cellStyles count="6">
    <cellStyle name="Обычный" xfId="0" builtinId="0"/>
    <cellStyle name="Обычный 2" xfId="1"/>
    <cellStyle name="Обычный 3" xfId="2"/>
    <cellStyle name="Обычный 3 2" xfId="3"/>
    <cellStyle name="Обычный_cубвенції каса" xfId="5"/>
    <cellStyle name="Обычный_Додаток_на області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59"/>
  <sheetViews>
    <sheetView showZeros="0" tabSelected="1" view="pageBreakPreview" zoomScale="70" zoomScaleNormal="100" zoomScaleSheetLayoutView="70" workbookViewId="0">
      <pane ySplit="9" topLeftCell="A10" activePane="bottomLeft" state="frozen"/>
      <selection pane="bottomLeft" activeCell="L257" sqref="L257"/>
    </sheetView>
  </sheetViews>
  <sheetFormatPr defaultRowHeight="15.75"/>
  <cols>
    <col min="1" max="1" width="4.7109375" style="4" customWidth="1"/>
    <col min="2" max="2" width="37.42578125" style="5" customWidth="1"/>
    <col min="3" max="3" width="14.42578125" style="5" customWidth="1"/>
    <col min="4" max="4" width="16.28515625" style="5" customWidth="1"/>
    <col min="5" max="5" width="16.42578125" style="5" customWidth="1"/>
    <col min="6" max="6" width="20.28515625" style="5" customWidth="1"/>
    <col min="7" max="7" width="15.42578125" style="6" customWidth="1"/>
    <col min="8" max="8" width="20.5703125" style="7" customWidth="1"/>
    <col min="9" max="9" width="14.28515625" style="8" customWidth="1"/>
    <col min="10" max="16384" width="9.140625" style="8"/>
  </cols>
  <sheetData>
    <row r="1" spans="1:9" ht="33.75" customHeight="1">
      <c r="A1" s="4" t="s">
        <v>16</v>
      </c>
      <c r="H1" s="331"/>
      <c r="I1" s="331"/>
    </row>
    <row r="2" spans="1:9" ht="26.25" customHeight="1">
      <c r="A2" s="334" t="s">
        <v>6</v>
      </c>
      <c r="B2" s="334"/>
      <c r="C2" s="334"/>
      <c r="D2" s="334"/>
      <c r="E2" s="334"/>
      <c r="F2" s="334"/>
      <c r="G2" s="334"/>
      <c r="H2" s="334"/>
      <c r="I2" s="334"/>
    </row>
    <row r="3" spans="1:9" ht="73.5" customHeight="1">
      <c r="A3" s="335" t="s">
        <v>2</v>
      </c>
      <c r="B3" s="335"/>
      <c r="C3" s="335"/>
      <c r="D3" s="335"/>
      <c r="E3" s="335"/>
      <c r="F3" s="335"/>
      <c r="G3" s="335"/>
      <c r="H3" s="335"/>
      <c r="I3" s="335"/>
    </row>
    <row r="4" spans="1:9" ht="28.5" customHeight="1">
      <c r="A4" s="336" t="s">
        <v>17</v>
      </c>
      <c r="B4" s="336"/>
      <c r="C4" s="336"/>
      <c r="D4" s="336"/>
      <c r="E4" s="336"/>
      <c r="F4" s="336"/>
      <c r="G4" s="336"/>
      <c r="H4" s="336"/>
      <c r="I4" s="336"/>
    </row>
    <row r="5" spans="1:9" ht="18" customHeight="1">
      <c r="A5" s="1"/>
      <c r="B5" s="1"/>
      <c r="C5" s="1"/>
      <c r="D5" s="1"/>
      <c r="E5" s="1"/>
      <c r="F5" s="1"/>
      <c r="G5" s="1"/>
      <c r="H5" s="3"/>
      <c r="I5" s="2"/>
    </row>
    <row r="6" spans="1:9" ht="68.25" customHeight="1">
      <c r="A6" s="337" t="s">
        <v>0</v>
      </c>
      <c r="B6" s="337" t="s">
        <v>1</v>
      </c>
      <c r="C6" s="338" t="s">
        <v>12</v>
      </c>
      <c r="D6" s="339" t="s">
        <v>3</v>
      </c>
      <c r="E6" s="337" t="s">
        <v>7</v>
      </c>
      <c r="F6" s="325" t="s">
        <v>8</v>
      </c>
      <c r="G6" s="325" t="s">
        <v>5</v>
      </c>
      <c r="H6" s="328" t="s">
        <v>11</v>
      </c>
      <c r="I6" s="332" t="s">
        <v>9</v>
      </c>
    </row>
    <row r="7" spans="1:9" ht="22.5" customHeight="1">
      <c r="A7" s="337"/>
      <c r="B7" s="337"/>
      <c r="C7" s="338" t="s">
        <v>4</v>
      </c>
      <c r="D7" s="338" t="s">
        <v>18</v>
      </c>
      <c r="E7" s="337"/>
      <c r="F7" s="326"/>
      <c r="G7" s="326"/>
      <c r="H7" s="329"/>
      <c r="I7" s="333"/>
    </row>
    <row r="8" spans="1:9" ht="31.5" customHeight="1">
      <c r="A8" s="333"/>
      <c r="B8" s="333"/>
      <c r="C8" s="338"/>
      <c r="D8" s="338"/>
      <c r="E8" s="333"/>
      <c r="F8" s="327"/>
      <c r="G8" s="327"/>
      <c r="H8" s="330"/>
      <c r="I8" s="333"/>
    </row>
    <row r="9" spans="1:9" ht="11.25" customHeight="1" thickBot="1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10">
        <v>8</v>
      </c>
      <c r="I9" s="9">
        <v>9</v>
      </c>
    </row>
    <row r="10" spans="1:9" ht="46.5" customHeight="1" thickBot="1">
      <c r="A10" s="228"/>
      <c r="B10" s="161" t="s">
        <v>850</v>
      </c>
      <c r="C10" s="165">
        <v>40983.799999999988</v>
      </c>
      <c r="D10" s="165">
        <v>13661.400000000001</v>
      </c>
      <c r="E10" s="165">
        <v>13661.4</v>
      </c>
      <c r="F10" s="165">
        <f>SUM(F11:F46)</f>
        <v>13661.400000000001</v>
      </c>
      <c r="G10" s="83"/>
      <c r="H10" s="231"/>
      <c r="I10" s="165">
        <f>SUM(I11:I46)</f>
        <v>12134.738010000003</v>
      </c>
    </row>
    <row r="11" spans="1:9" ht="37.5">
      <c r="A11" s="227">
        <v>1</v>
      </c>
      <c r="B11" s="190" t="s">
        <v>851</v>
      </c>
      <c r="C11" s="229"/>
      <c r="D11" s="229"/>
      <c r="E11" s="230"/>
      <c r="F11" s="169">
        <v>2159</v>
      </c>
      <c r="G11" s="89" t="s">
        <v>887</v>
      </c>
      <c r="H11" s="109">
        <v>18</v>
      </c>
      <c r="I11" s="169">
        <v>2149.3560000000002</v>
      </c>
    </row>
    <row r="12" spans="1:9" ht="37.5">
      <c r="A12" s="96">
        <v>2</v>
      </c>
      <c r="B12" s="221" t="s">
        <v>852</v>
      </c>
      <c r="C12" s="222"/>
      <c r="D12" s="222"/>
      <c r="E12" s="223"/>
      <c r="F12" s="170">
        <v>165.6</v>
      </c>
      <c r="G12" s="93" t="s">
        <v>888</v>
      </c>
      <c r="H12" s="90">
        <v>5</v>
      </c>
      <c r="I12" s="170">
        <v>165.4</v>
      </c>
    </row>
    <row r="13" spans="1:9" ht="37.5">
      <c r="A13" s="96">
        <v>3</v>
      </c>
      <c r="B13" s="221" t="s">
        <v>853</v>
      </c>
      <c r="C13" s="222"/>
      <c r="D13" s="222"/>
      <c r="E13" s="223"/>
      <c r="F13" s="170">
        <v>302.39999999999998</v>
      </c>
      <c r="G13" s="93" t="s">
        <v>889</v>
      </c>
      <c r="H13" s="90">
        <v>4</v>
      </c>
      <c r="I13" s="170">
        <v>258.89999999999998</v>
      </c>
    </row>
    <row r="14" spans="1:9" ht="18.75">
      <c r="A14" s="227">
        <v>4</v>
      </c>
      <c r="B14" s="221" t="s">
        <v>854</v>
      </c>
      <c r="C14" s="222"/>
      <c r="D14" s="222"/>
      <c r="E14" s="223"/>
      <c r="F14" s="170">
        <v>537.20000000000005</v>
      </c>
      <c r="G14" s="93">
        <v>43123</v>
      </c>
      <c r="H14" s="90">
        <v>6</v>
      </c>
      <c r="I14" s="170">
        <v>523.92999999999995</v>
      </c>
    </row>
    <row r="15" spans="1:9" ht="37.5">
      <c r="A15" s="96">
        <v>5</v>
      </c>
      <c r="B15" s="221" t="s">
        <v>855</v>
      </c>
      <c r="C15" s="222"/>
      <c r="D15" s="222"/>
      <c r="E15" s="223"/>
      <c r="F15" s="170">
        <v>436.19</v>
      </c>
      <c r="G15" s="93" t="s">
        <v>803</v>
      </c>
      <c r="H15" s="90">
        <v>5</v>
      </c>
      <c r="I15" s="170">
        <v>368.63299999999998</v>
      </c>
    </row>
    <row r="16" spans="1:9" ht="37.5">
      <c r="A16" s="96">
        <v>6</v>
      </c>
      <c r="B16" s="221" t="s">
        <v>856</v>
      </c>
      <c r="C16" s="222"/>
      <c r="D16" s="222"/>
      <c r="E16" s="223"/>
      <c r="F16" s="170">
        <v>587.20000000000005</v>
      </c>
      <c r="G16" s="93" t="s">
        <v>890</v>
      </c>
      <c r="H16" s="90">
        <v>7</v>
      </c>
      <c r="I16" s="170">
        <v>434.93790999999999</v>
      </c>
    </row>
    <row r="17" spans="1:9" ht="18.75">
      <c r="A17" s="227">
        <v>7</v>
      </c>
      <c r="B17" s="221" t="s">
        <v>857</v>
      </c>
      <c r="C17" s="222"/>
      <c r="D17" s="222"/>
      <c r="E17" s="223"/>
      <c r="F17" s="170">
        <v>486.4</v>
      </c>
      <c r="G17" s="93">
        <v>43122</v>
      </c>
      <c r="H17" s="90">
        <v>12</v>
      </c>
      <c r="I17" s="170">
        <v>396.82</v>
      </c>
    </row>
    <row r="18" spans="1:9" ht="37.5">
      <c r="A18" s="96">
        <v>8</v>
      </c>
      <c r="B18" s="221" t="s">
        <v>858</v>
      </c>
      <c r="C18" s="222"/>
      <c r="D18" s="222"/>
      <c r="E18" s="223"/>
      <c r="F18" s="170">
        <v>636</v>
      </c>
      <c r="G18" s="93" t="s">
        <v>891</v>
      </c>
      <c r="H18" s="90">
        <v>7</v>
      </c>
      <c r="I18" s="170">
        <v>553.59</v>
      </c>
    </row>
    <row r="19" spans="1:9" ht="37.5">
      <c r="A19" s="96">
        <v>9</v>
      </c>
      <c r="B19" s="172" t="s">
        <v>859</v>
      </c>
      <c r="C19" s="222"/>
      <c r="D19" s="222"/>
      <c r="E19" s="223"/>
      <c r="F19" s="170">
        <v>206.8</v>
      </c>
      <c r="G19" s="93" t="s">
        <v>892</v>
      </c>
      <c r="H19" s="90">
        <v>4</v>
      </c>
      <c r="I19" s="170">
        <v>154.5</v>
      </c>
    </row>
    <row r="20" spans="1:9" ht="18.75">
      <c r="A20" s="227">
        <v>10</v>
      </c>
      <c r="B20" s="221" t="s">
        <v>860</v>
      </c>
      <c r="C20" s="222"/>
      <c r="D20" s="222"/>
      <c r="E20" s="223"/>
      <c r="F20" s="170">
        <v>524.79999999999995</v>
      </c>
      <c r="G20" s="93">
        <v>43146</v>
      </c>
      <c r="H20" s="90">
        <v>8</v>
      </c>
      <c r="I20" s="170">
        <v>448.94400000000002</v>
      </c>
    </row>
    <row r="21" spans="1:9" ht="37.5">
      <c r="A21" s="96">
        <v>11</v>
      </c>
      <c r="B21" s="172" t="s">
        <v>861</v>
      </c>
      <c r="C21" s="222"/>
      <c r="D21" s="222"/>
      <c r="E21" s="223"/>
      <c r="F21" s="170">
        <v>365.49400000000003</v>
      </c>
      <c r="G21" s="93" t="s">
        <v>893</v>
      </c>
      <c r="H21" s="90">
        <v>5</v>
      </c>
      <c r="I21" s="170">
        <v>271.5</v>
      </c>
    </row>
    <row r="22" spans="1:9" ht="37.5">
      <c r="A22" s="96">
        <v>12</v>
      </c>
      <c r="B22" s="221" t="s">
        <v>862</v>
      </c>
      <c r="C22" s="224"/>
      <c r="D22" s="222"/>
      <c r="E22" s="223"/>
      <c r="F22" s="170">
        <v>381.2</v>
      </c>
      <c r="G22" s="225" t="s">
        <v>480</v>
      </c>
      <c r="H22" s="226">
        <v>13</v>
      </c>
      <c r="I22" s="232">
        <v>309.5</v>
      </c>
    </row>
    <row r="23" spans="1:9" ht="18.75">
      <c r="A23" s="227">
        <v>13</v>
      </c>
      <c r="B23" s="221" t="s">
        <v>863</v>
      </c>
      <c r="C23" s="222"/>
      <c r="D23" s="222"/>
      <c r="E23" s="223"/>
      <c r="F23" s="170">
        <v>324.39999999999998</v>
      </c>
      <c r="G23" s="93">
        <v>43129</v>
      </c>
      <c r="H23" s="90">
        <v>5</v>
      </c>
      <c r="I23" s="170">
        <v>198.2</v>
      </c>
    </row>
    <row r="24" spans="1:9" ht="18.75">
      <c r="A24" s="96">
        <v>14</v>
      </c>
      <c r="B24" s="221" t="s">
        <v>864</v>
      </c>
      <c r="C24" s="222"/>
      <c r="D24" s="222"/>
      <c r="E24" s="223"/>
      <c r="F24" s="170">
        <v>317.2</v>
      </c>
      <c r="G24" s="93">
        <v>43117</v>
      </c>
      <c r="H24" s="90">
        <v>7</v>
      </c>
      <c r="I24" s="170">
        <v>247.77108000000001</v>
      </c>
    </row>
    <row r="25" spans="1:9" ht="37.5">
      <c r="A25" s="96">
        <v>15</v>
      </c>
      <c r="B25" s="221" t="s">
        <v>886</v>
      </c>
      <c r="C25" s="222"/>
      <c r="D25" s="222"/>
      <c r="E25" s="223"/>
      <c r="F25" s="170">
        <v>412</v>
      </c>
      <c r="G25" s="93" t="s">
        <v>894</v>
      </c>
      <c r="H25" s="90">
        <v>3</v>
      </c>
      <c r="I25" s="170">
        <v>340.9</v>
      </c>
    </row>
    <row r="26" spans="1:9" ht="37.5">
      <c r="A26" s="227">
        <v>16</v>
      </c>
      <c r="B26" s="172" t="s">
        <v>865</v>
      </c>
      <c r="C26" s="222"/>
      <c r="D26" s="222"/>
      <c r="E26" s="223"/>
      <c r="F26" s="170">
        <v>248.71199999999999</v>
      </c>
      <c r="G26" s="93" t="s">
        <v>333</v>
      </c>
      <c r="H26" s="90">
        <v>6</v>
      </c>
      <c r="I26" s="170">
        <v>248.64</v>
      </c>
    </row>
    <row r="27" spans="1:9" ht="37.5">
      <c r="A27" s="96">
        <v>17</v>
      </c>
      <c r="B27" s="221" t="s">
        <v>866</v>
      </c>
      <c r="C27" s="222"/>
      <c r="D27" s="222"/>
      <c r="E27" s="223"/>
      <c r="F27" s="170">
        <v>405.2</v>
      </c>
      <c r="G27" s="93" t="s">
        <v>579</v>
      </c>
      <c r="H27" s="90">
        <v>7</v>
      </c>
      <c r="I27" s="170">
        <v>311.32</v>
      </c>
    </row>
    <row r="28" spans="1:9" ht="37.5">
      <c r="A28" s="96">
        <v>18</v>
      </c>
      <c r="B28" s="221" t="s">
        <v>867</v>
      </c>
      <c r="C28" s="222"/>
      <c r="D28" s="222"/>
      <c r="E28" s="223"/>
      <c r="F28" s="170">
        <v>232.8</v>
      </c>
      <c r="G28" s="93" t="s">
        <v>895</v>
      </c>
      <c r="H28" s="90">
        <v>6</v>
      </c>
      <c r="I28" s="170">
        <v>204.6</v>
      </c>
    </row>
    <row r="29" spans="1:9" ht="18.75">
      <c r="A29" s="227">
        <v>19</v>
      </c>
      <c r="B29" s="221" t="s">
        <v>868</v>
      </c>
      <c r="C29" s="222"/>
      <c r="D29" s="222"/>
      <c r="E29" s="223"/>
      <c r="F29" s="170">
        <v>128.80000000000001</v>
      </c>
      <c r="G29" s="93">
        <v>43129</v>
      </c>
      <c r="H29" s="90">
        <v>3</v>
      </c>
      <c r="I29" s="170">
        <v>112.87169</v>
      </c>
    </row>
    <row r="30" spans="1:9" ht="37.5">
      <c r="A30" s="96">
        <v>20</v>
      </c>
      <c r="B30" s="221" t="s">
        <v>869</v>
      </c>
      <c r="C30" s="222"/>
      <c r="D30" s="222"/>
      <c r="E30" s="223"/>
      <c r="F30" s="170">
        <v>376</v>
      </c>
      <c r="G30" s="93" t="s">
        <v>896</v>
      </c>
      <c r="H30" s="90">
        <v>4</v>
      </c>
      <c r="I30" s="170">
        <v>331.26900000000001</v>
      </c>
    </row>
    <row r="31" spans="1:9" ht="37.5">
      <c r="A31" s="96">
        <v>21</v>
      </c>
      <c r="B31" s="172" t="s">
        <v>870</v>
      </c>
      <c r="C31" s="222"/>
      <c r="D31" s="222"/>
      <c r="E31" s="223"/>
      <c r="F31" s="170">
        <v>257.2</v>
      </c>
      <c r="G31" s="93" t="s">
        <v>897</v>
      </c>
      <c r="H31" s="90">
        <v>9</v>
      </c>
      <c r="I31" s="170">
        <v>257.19</v>
      </c>
    </row>
    <row r="32" spans="1:9" ht="37.5">
      <c r="A32" s="227">
        <v>22</v>
      </c>
      <c r="B32" s="221" t="s">
        <v>871</v>
      </c>
      <c r="C32" s="222"/>
      <c r="D32" s="222"/>
      <c r="E32" s="223"/>
      <c r="F32" s="170">
        <v>223.2</v>
      </c>
      <c r="G32" s="93" t="s">
        <v>845</v>
      </c>
      <c r="H32" s="90">
        <v>10</v>
      </c>
      <c r="I32" s="170">
        <v>214.06</v>
      </c>
    </row>
    <row r="33" spans="1:9" ht="37.5">
      <c r="A33" s="96">
        <v>23</v>
      </c>
      <c r="B33" s="221" t="s">
        <v>880</v>
      </c>
      <c r="C33" s="222"/>
      <c r="D33" s="222"/>
      <c r="E33" s="223"/>
      <c r="F33" s="170">
        <v>313.60000000000002</v>
      </c>
      <c r="G33" s="93" t="s">
        <v>898</v>
      </c>
      <c r="H33" s="90">
        <v>10</v>
      </c>
      <c r="I33" s="170">
        <v>313.60000000000002</v>
      </c>
    </row>
    <row r="34" spans="1:9" ht="37.5">
      <c r="A34" s="96">
        <v>24</v>
      </c>
      <c r="B34" s="221" t="s">
        <v>873</v>
      </c>
      <c r="C34" s="222"/>
      <c r="D34" s="222"/>
      <c r="E34" s="223"/>
      <c r="F34" s="170">
        <v>485.6</v>
      </c>
      <c r="G34" s="93" t="s">
        <v>899</v>
      </c>
      <c r="H34" s="90">
        <v>8</v>
      </c>
      <c r="I34" s="170">
        <v>467.38499999999999</v>
      </c>
    </row>
    <row r="35" spans="1:9" ht="37.5">
      <c r="A35" s="227">
        <v>25</v>
      </c>
      <c r="B35" s="221" t="s">
        <v>874</v>
      </c>
      <c r="C35" s="222"/>
      <c r="D35" s="222"/>
      <c r="E35" s="223"/>
      <c r="F35" s="170">
        <v>460</v>
      </c>
      <c r="G35" s="93" t="s">
        <v>900</v>
      </c>
      <c r="H35" s="90">
        <v>7</v>
      </c>
      <c r="I35" s="170">
        <v>460</v>
      </c>
    </row>
    <row r="36" spans="1:9" ht="37.5">
      <c r="A36" s="96">
        <v>26</v>
      </c>
      <c r="B36" s="221" t="s">
        <v>875</v>
      </c>
      <c r="C36" s="222"/>
      <c r="D36" s="222"/>
      <c r="E36" s="223"/>
      <c r="F36" s="170">
        <v>560</v>
      </c>
      <c r="G36" s="93" t="s">
        <v>901</v>
      </c>
      <c r="H36" s="90">
        <v>7</v>
      </c>
      <c r="I36" s="170">
        <v>471.45</v>
      </c>
    </row>
    <row r="37" spans="1:9" ht="18.75">
      <c r="A37" s="96">
        <v>27</v>
      </c>
      <c r="B37" s="221" t="s">
        <v>876</v>
      </c>
      <c r="C37" s="125"/>
      <c r="D37" s="125"/>
      <c r="E37" s="223"/>
      <c r="F37" s="170">
        <v>236.8</v>
      </c>
      <c r="G37" s="89">
        <v>43129</v>
      </c>
      <c r="H37" s="90">
        <v>1</v>
      </c>
      <c r="I37" s="111">
        <v>236.8</v>
      </c>
    </row>
    <row r="38" spans="1:9" ht="37.5">
      <c r="A38" s="227">
        <v>28</v>
      </c>
      <c r="B38" s="221" t="s">
        <v>877</v>
      </c>
      <c r="C38" s="222"/>
      <c r="D38" s="222"/>
      <c r="E38" s="223"/>
      <c r="F38" s="170">
        <v>212.4</v>
      </c>
      <c r="G38" s="93" t="s">
        <v>902</v>
      </c>
      <c r="H38" s="90">
        <v>4</v>
      </c>
      <c r="I38" s="170">
        <v>142.19999999999999</v>
      </c>
    </row>
    <row r="39" spans="1:9" ht="18.75">
      <c r="A39" s="96">
        <v>29</v>
      </c>
      <c r="B39" s="221" t="s">
        <v>878</v>
      </c>
      <c r="C39" s="222"/>
      <c r="D39" s="222"/>
      <c r="E39" s="223"/>
      <c r="F39" s="170">
        <v>503.2</v>
      </c>
      <c r="G39" s="93">
        <v>43132</v>
      </c>
      <c r="H39" s="90">
        <v>9</v>
      </c>
      <c r="I39" s="170">
        <v>426.8</v>
      </c>
    </row>
    <row r="40" spans="1:9" ht="37.5">
      <c r="A40" s="96">
        <v>30</v>
      </c>
      <c r="B40" s="221" t="s">
        <v>879</v>
      </c>
      <c r="C40" s="222"/>
      <c r="D40" s="222"/>
      <c r="E40" s="223"/>
      <c r="F40" s="170">
        <v>383.2</v>
      </c>
      <c r="G40" s="93" t="s">
        <v>641</v>
      </c>
      <c r="H40" s="90">
        <v>12</v>
      </c>
      <c r="I40" s="170">
        <v>383.06905999999998</v>
      </c>
    </row>
    <row r="41" spans="1:9" ht="18.75">
      <c r="A41" s="227">
        <v>31</v>
      </c>
      <c r="B41" s="221" t="s">
        <v>885</v>
      </c>
      <c r="C41" s="222"/>
      <c r="D41" s="222"/>
      <c r="E41" s="223"/>
      <c r="F41" s="170">
        <v>8.61</v>
      </c>
      <c r="G41" s="93">
        <v>43206</v>
      </c>
      <c r="H41" s="90">
        <v>1</v>
      </c>
      <c r="I41" s="170">
        <v>4.3339999999999996</v>
      </c>
    </row>
    <row r="42" spans="1:9" ht="18.75">
      <c r="A42" s="96">
        <v>32</v>
      </c>
      <c r="B42" s="172" t="s">
        <v>884</v>
      </c>
      <c r="C42" s="222"/>
      <c r="D42" s="222"/>
      <c r="E42" s="223"/>
      <c r="F42" s="170">
        <v>252.8</v>
      </c>
      <c r="G42" s="93">
        <v>43129</v>
      </c>
      <c r="H42" s="90">
        <v>5</v>
      </c>
      <c r="I42" s="170">
        <v>252.7</v>
      </c>
    </row>
    <row r="43" spans="1:9" ht="37.5">
      <c r="A43" s="96">
        <v>33</v>
      </c>
      <c r="B43" s="172" t="s">
        <v>883</v>
      </c>
      <c r="C43" s="222"/>
      <c r="D43" s="222"/>
      <c r="E43" s="223"/>
      <c r="F43" s="170">
        <v>196.4</v>
      </c>
      <c r="G43" s="93" t="s">
        <v>903</v>
      </c>
      <c r="H43" s="90">
        <v>4</v>
      </c>
      <c r="I43" s="170">
        <v>191.1</v>
      </c>
    </row>
    <row r="44" spans="1:9" ht="37.5">
      <c r="A44" s="227">
        <v>34</v>
      </c>
      <c r="B44" s="221" t="s">
        <v>882</v>
      </c>
      <c r="C44" s="222"/>
      <c r="D44" s="222"/>
      <c r="E44" s="223"/>
      <c r="F44" s="170">
        <v>238.994</v>
      </c>
      <c r="G44" s="93" t="s">
        <v>904</v>
      </c>
      <c r="H44" s="90">
        <v>5</v>
      </c>
      <c r="I44" s="170">
        <v>189.83</v>
      </c>
    </row>
    <row r="45" spans="1:9" ht="18.75">
      <c r="A45" s="96">
        <v>35</v>
      </c>
      <c r="B45" s="221" t="s">
        <v>881</v>
      </c>
      <c r="C45" s="222"/>
      <c r="D45" s="222"/>
      <c r="E45" s="223"/>
      <c r="F45" s="170">
        <v>26.4</v>
      </c>
      <c r="G45" s="93">
        <v>43150</v>
      </c>
      <c r="H45" s="90">
        <v>2</v>
      </c>
      <c r="I45" s="170">
        <v>24.137270000000001</v>
      </c>
    </row>
    <row r="46" spans="1:9" ht="38.25" thickBot="1">
      <c r="A46" s="96">
        <v>36</v>
      </c>
      <c r="B46" s="221" t="s">
        <v>872</v>
      </c>
      <c r="C46" s="222"/>
      <c r="D46" s="222"/>
      <c r="E46" s="223"/>
      <c r="F46" s="170">
        <v>69.599999999999994</v>
      </c>
      <c r="G46" s="93" t="s">
        <v>905</v>
      </c>
      <c r="H46" s="90">
        <v>6</v>
      </c>
      <c r="I46" s="170">
        <v>68.5</v>
      </c>
    </row>
    <row r="47" spans="1:9" ht="38.25" thickBot="1">
      <c r="A47" s="66"/>
      <c r="B47" s="69" t="s">
        <v>484</v>
      </c>
      <c r="C47" s="48">
        <v>26825.599999999999</v>
      </c>
      <c r="D47" s="48">
        <v>8941.6</v>
      </c>
      <c r="E47" s="48">
        <v>8941.6</v>
      </c>
      <c r="F47" s="48">
        <f>SUM(F48:F65)</f>
        <v>8941.5999999999985</v>
      </c>
      <c r="G47" s="48"/>
      <c r="H47" s="129"/>
      <c r="I47" s="48">
        <f>SUM(I48:I65)</f>
        <v>6496.4494899999981</v>
      </c>
    </row>
    <row r="48" spans="1:9" ht="37.5">
      <c r="A48" s="151">
        <v>1</v>
      </c>
      <c r="B48" s="152" t="s">
        <v>485</v>
      </c>
      <c r="C48" s="123"/>
      <c r="D48" s="153"/>
      <c r="E48" s="123"/>
      <c r="F48" s="155">
        <v>1322.4</v>
      </c>
      <c r="G48" s="154" t="s">
        <v>503</v>
      </c>
      <c r="H48" s="157">
        <v>5</v>
      </c>
      <c r="I48" s="155">
        <v>1273.92039</v>
      </c>
    </row>
    <row r="49" spans="1:9" ht="37.5">
      <c r="A49" s="148">
        <v>2</v>
      </c>
      <c r="B49" s="149" t="s">
        <v>486</v>
      </c>
      <c r="C49" s="126"/>
      <c r="D49" s="127"/>
      <c r="E49" s="126"/>
      <c r="F49" s="156">
        <v>983.6</v>
      </c>
      <c r="G49" s="150" t="s">
        <v>504</v>
      </c>
      <c r="H49" s="158">
        <v>5</v>
      </c>
      <c r="I49" s="156">
        <v>606.21677999999997</v>
      </c>
    </row>
    <row r="50" spans="1:9" ht="37.5">
      <c r="A50" s="148">
        <v>3</v>
      </c>
      <c r="B50" s="149" t="s">
        <v>487</v>
      </c>
      <c r="C50" s="126"/>
      <c r="D50" s="127"/>
      <c r="E50" s="126"/>
      <c r="F50" s="156">
        <v>894</v>
      </c>
      <c r="G50" s="150" t="s">
        <v>505</v>
      </c>
      <c r="H50" s="158">
        <v>8</v>
      </c>
      <c r="I50" s="156">
        <v>822.00193000000002</v>
      </c>
    </row>
    <row r="51" spans="1:9" ht="37.5">
      <c r="A51" s="151">
        <v>4</v>
      </c>
      <c r="B51" s="149" t="s">
        <v>488</v>
      </c>
      <c r="C51" s="126"/>
      <c r="D51" s="127"/>
      <c r="E51" s="126"/>
      <c r="F51" s="156">
        <v>536.4</v>
      </c>
      <c r="G51" s="150" t="s">
        <v>339</v>
      </c>
      <c r="H51" s="158">
        <v>5</v>
      </c>
      <c r="I51" s="156">
        <v>465.44740000000002</v>
      </c>
    </row>
    <row r="52" spans="1:9" ht="37.5">
      <c r="A52" s="148">
        <v>5</v>
      </c>
      <c r="B52" s="149" t="s">
        <v>489</v>
      </c>
      <c r="C52" s="126"/>
      <c r="D52" s="127"/>
      <c r="E52" s="126"/>
      <c r="F52" s="156">
        <v>764.8</v>
      </c>
      <c r="G52" s="150" t="s">
        <v>506</v>
      </c>
      <c r="H52" s="158">
        <v>3</v>
      </c>
      <c r="I52" s="156">
        <v>322.40830999999997</v>
      </c>
    </row>
    <row r="53" spans="1:9" ht="37.5">
      <c r="A53" s="148">
        <v>6</v>
      </c>
      <c r="B53" s="149" t="s">
        <v>490</v>
      </c>
      <c r="C53" s="126"/>
      <c r="D53" s="127"/>
      <c r="E53" s="126"/>
      <c r="F53" s="156">
        <v>268.39999999999998</v>
      </c>
      <c r="G53" s="150" t="s">
        <v>507</v>
      </c>
      <c r="H53" s="158">
        <v>3</v>
      </c>
      <c r="I53" s="156">
        <v>232.02825000000001</v>
      </c>
    </row>
    <row r="54" spans="1:9" ht="37.5">
      <c r="A54" s="151">
        <v>7</v>
      </c>
      <c r="B54" s="149" t="s">
        <v>491</v>
      </c>
      <c r="C54" s="126"/>
      <c r="D54" s="127"/>
      <c r="E54" s="126"/>
      <c r="F54" s="156">
        <v>536.4</v>
      </c>
      <c r="G54" s="150" t="s">
        <v>508</v>
      </c>
      <c r="H54" s="158">
        <v>4</v>
      </c>
      <c r="I54" s="156">
        <v>277.00885</v>
      </c>
    </row>
    <row r="55" spans="1:9" ht="18.75">
      <c r="A55" s="148">
        <v>8</v>
      </c>
      <c r="B55" s="149" t="s">
        <v>492</v>
      </c>
      <c r="C55" s="126"/>
      <c r="D55" s="127"/>
      <c r="E55" s="126"/>
      <c r="F55" s="156">
        <v>417.2</v>
      </c>
      <c r="G55" s="150">
        <v>43130</v>
      </c>
      <c r="H55" s="158">
        <v>4</v>
      </c>
      <c r="I55" s="156">
        <v>332.53575999999998</v>
      </c>
    </row>
    <row r="56" spans="1:9" ht="37.5">
      <c r="A56" s="148">
        <v>9</v>
      </c>
      <c r="B56" s="149" t="s">
        <v>493</v>
      </c>
      <c r="C56" s="126"/>
      <c r="D56" s="127"/>
      <c r="E56" s="126"/>
      <c r="F56" s="156">
        <v>178.8</v>
      </c>
      <c r="G56" s="150" t="s">
        <v>509</v>
      </c>
      <c r="H56" s="158">
        <v>1</v>
      </c>
      <c r="I56" s="156">
        <v>163.24878000000001</v>
      </c>
    </row>
    <row r="57" spans="1:9" ht="18.75">
      <c r="A57" s="151">
        <v>10</v>
      </c>
      <c r="B57" s="149" t="s">
        <v>494</v>
      </c>
      <c r="C57" s="126"/>
      <c r="D57" s="127"/>
      <c r="E57" s="126"/>
      <c r="F57" s="156">
        <v>536.4</v>
      </c>
      <c r="G57" s="150">
        <v>43131</v>
      </c>
      <c r="H57" s="158">
        <v>3</v>
      </c>
      <c r="I57" s="156">
        <v>341.99651</v>
      </c>
    </row>
    <row r="58" spans="1:9" ht="37.5">
      <c r="A58" s="148">
        <v>11</v>
      </c>
      <c r="B58" s="149" t="s">
        <v>495</v>
      </c>
      <c r="C58" s="126"/>
      <c r="D58" s="127"/>
      <c r="E58" s="126"/>
      <c r="F58" s="156">
        <v>357.6</v>
      </c>
      <c r="G58" s="150" t="s">
        <v>510</v>
      </c>
      <c r="H58" s="158">
        <v>6</v>
      </c>
      <c r="I58" s="156">
        <v>225.26976999999999</v>
      </c>
    </row>
    <row r="59" spans="1:9" ht="18.75">
      <c r="A59" s="148">
        <v>12</v>
      </c>
      <c r="B59" s="149" t="s">
        <v>496</v>
      </c>
      <c r="C59" s="126"/>
      <c r="D59" s="127"/>
      <c r="E59" s="126"/>
      <c r="F59" s="156">
        <v>486.4</v>
      </c>
      <c r="G59" s="150">
        <v>43125</v>
      </c>
      <c r="H59" s="158">
        <v>4</v>
      </c>
      <c r="I59" s="156">
        <v>151.55005</v>
      </c>
    </row>
    <row r="60" spans="1:9" ht="37.5">
      <c r="A60" s="151">
        <v>13</v>
      </c>
      <c r="B60" s="149" t="s">
        <v>497</v>
      </c>
      <c r="C60" s="126"/>
      <c r="D60" s="127"/>
      <c r="E60" s="126"/>
      <c r="F60" s="156">
        <v>357.6</v>
      </c>
      <c r="G60" s="150" t="s">
        <v>511</v>
      </c>
      <c r="H60" s="158">
        <v>4</v>
      </c>
      <c r="I60" s="156">
        <v>357.43284999999997</v>
      </c>
    </row>
    <row r="61" spans="1:9" ht="37.5">
      <c r="A61" s="148">
        <v>14</v>
      </c>
      <c r="B61" s="149" t="s">
        <v>498</v>
      </c>
      <c r="C61" s="126"/>
      <c r="D61" s="127"/>
      <c r="E61" s="126"/>
      <c r="F61" s="156">
        <v>371.6</v>
      </c>
      <c r="G61" s="150" t="s">
        <v>512</v>
      </c>
      <c r="H61" s="158">
        <v>3</v>
      </c>
      <c r="I61" s="156">
        <v>287.39089000000001</v>
      </c>
    </row>
    <row r="62" spans="1:9" ht="37.5">
      <c r="A62" s="148">
        <v>15</v>
      </c>
      <c r="B62" s="149" t="s">
        <v>499</v>
      </c>
      <c r="C62" s="126"/>
      <c r="D62" s="127"/>
      <c r="E62" s="126"/>
      <c r="F62" s="156">
        <v>268.39999999999998</v>
      </c>
      <c r="G62" s="150" t="s">
        <v>513</v>
      </c>
      <c r="H62" s="158">
        <v>4</v>
      </c>
      <c r="I62" s="156">
        <v>191.04707000000002</v>
      </c>
    </row>
    <row r="63" spans="1:9" ht="37.5">
      <c r="A63" s="151">
        <v>16</v>
      </c>
      <c r="B63" s="149" t="s">
        <v>500</v>
      </c>
      <c r="C63" s="126"/>
      <c r="D63" s="127"/>
      <c r="E63" s="126"/>
      <c r="F63" s="156">
        <v>268.39999999999998</v>
      </c>
      <c r="G63" s="150" t="s">
        <v>514</v>
      </c>
      <c r="H63" s="158">
        <v>3</v>
      </c>
      <c r="I63" s="156">
        <v>240.25584000000001</v>
      </c>
    </row>
    <row r="64" spans="1:9" ht="37.5">
      <c r="A64" s="148">
        <v>17</v>
      </c>
      <c r="B64" s="149" t="s">
        <v>501</v>
      </c>
      <c r="C64" s="126"/>
      <c r="D64" s="127"/>
      <c r="E64" s="126"/>
      <c r="F64" s="156">
        <v>268.39999999999998</v>
      </c>
      <c r="G64" s="150" t="s">
        <v>515</v>
      </c>
      <c r="H64" s="158">
        <v>3</v>
      </c>
      <c r="I64" s="156">
        <v>182.90306000000001</v>
      </c>
    </row>
    <row r="65" spans="1:12" ht="38.25" thickBot="1">
      <c r="A65" s="148">
        <v>18</v>
      </c>
      <c r="B65" s="160" t="s">
        <v>502</v>
      </c>
      <c r="C65" s="162"/>
      <c r="D65" s="164"/>
      <c r="E65" s="162"/>
      <c r="F65" s="166">
        <v>124.8</v>
      </c>
      <c r="G65" s="167" t="s">
        <v>516</v>
      </c>
      <c r="H65" s="168">
        <v>1</v>
      </c>
      <c r="I65" s="166">
        <v>23.786999999999999</v>
      </c>
      <c r="L65" s="64"/>
    </row>
    <row r="66" spans="1:12" ht="38.25" thickBot="1">
      <c r="A66" s="66"/>
      <c r="B66" s="161" t="s">
        <v>517</v>
      </c>
      <c r="C66" s="48">
        <v>83248.399999999994</v>
      </c>
      <c r="D66" s="165">
        <v>27749.200000000001</v>
      </c>
      <c r="E66" s="165">
        <v>27749.200000000001</v>
      </c>
      <c r="F66" s="48">
        <f>SUM(F67:F110)</f>
        <v>27749.200000000004</v>
      </c>
      <c r="G66" s="48"/>
      <c r="H66" s="48"/>
      <c r="I66" s="165">
        <v>24189</v>
      </c>
    </row>
    <row r="67" spans="1:12" ht="37.5">
      <c r="A67" s="43">
        <v>1</v>
      </c>
      <c r="B67" s="171" t="s">
        <v>518</v>
      </c>
      <c r="C67" s="163"/>
      <c r="D67" s="163"/>
      <c r="E67" s="163"/>
      <c r="F67" s="169">
        <v>9601.7749999999996</v>
      </c>
      <c r="G67" s="26" t="s">
        <v>562</v>
      </c>
      <c r="H67" s="43">
        <v>40</v>
      </c>
      <c r="I67" s="169">
        <v>8303.9929699999993</v>
      </c>
    </row>
    <row r="68" spans="1:12" ht="18.75">
      <c r="A68" s="20">
        <v>2</v>
      </c>
      <c r="B68" s="172" t="s">
        <v>519</v>
      </c>
      <c r="C68" s="159"/>
      <c r="D68" s="159"/>
      <c r="E68" s="159"/>
      <c r="F68" s="170">
        <v>163.88800000000001</v>
      </c>
      <c r="G68" s="38">
        <v>43124</v>
      </c>
      <c r="H68" s="20">
        <v>1</v>
      </c>
      <c r="I68" s="170">
        <v>155.62217999999999</v>
      </c>
    </row>
    <row r="69" spans="1:12" ht="37.5">
      <c r="A69" s="20">
        <v>3</v>
      </c>
      <c r="B69" s="172" t="s">
        <v>520</v>
      </c>
      <c r="C69" s="159"/>
      <c r="D69" s="159"/>
      <c r="E69" s="159"/>
      <c r="F69" s="170">
        <v>2322.319</v>
      </c>
      <c r="G69" s="38" t="s">
        <v>512</v>
      </c>
      <c r="H69" s="20">
        <v>12</v>
      </c>
      <c r="I69" s="170">
        <v>2276.8031000000001</v>
      </c>
    </row>
    <row r="70" spans="1:12" ht="37.5">
      <c r="A70" s="43">
        <v>4</v>
      </c>
      <c r="B70" s="172" t="s">
        <v>521</v>
      </c>
      <c r="C70" s="159"/>
      <c r="D70" s="159"/>
      <c r="E70" s="159"/>
      <c r="F70" s="170">
        <v>452.92500000000001</v>
      </c>
      <c r="G70" s="38" t="s">
        <v>563</v>
      </c>
      <c r="H70" s="20">
        <v>6</v>
      </c>
      <c r="I70" s="170">
        <v>326.03715</v>
      </c>
    </row>
    <row r="71" spans="1:12" ht="37.5">
      <c r="A71" s="20">
        <v>5</v>
      </c>
      <c r="B71" s="172" t="s">
        <v>522</v>
      </c>
      <c r="C71" s="159"/>
      <c r="D71" s="159"/>
      <c r="E71" s="159"/>
      <c r="F71" s="170">
        <v>4805.326</v>
      </c>
      <c r="G71" s="38" t="s">
        <v>564</v>
      </c>
      <c r="H71" s="20">
        <v>30</v>
      </c>
      <c r="I71" s="170">
        <v>4228.4830900000006</v>
      </c>
    </row>
    <row r="72" spans="1:12" ht="37.5">
      <c r="A72" s="20">
        <v>6</v>
      </c>
      <c r="B72" s="172" t="s">
        <v>523</v>
      </c>
      <c r="C72" s="159"/>
      <c r="D72" s="159"/>
      <c r="E72" s="159"/>
      <c r="F72" s="170">
        <v>451.45000000000005</v>
      </c>
      <c r="G72" s="38" t="s">
        <v>565</v>
      </c>
      <c r="H72" s="20">
        <v>8</v>
      </c>
      <c r="I72" s="170">
        <v>450.67561000000006</v>
      </c>
    </row>
    <row r="73" spans="1:12" ht="37.5">
      <c r="A73" s="43">
        <v>7</v>
      </c>
      <c r="B73" s="172" t="s">
        <v>524</v>
      </c>
      <c r="C73" s="159"/>
      <c r="D73" s="159"/>
      <c r="E73" s="159"/>
      <c r="F73" s="170">
        <v>909.81999999999994</v>
      </c>
      <c r="G73" s="38" t="s">
        <v>566</v>
      </c>
      <c r="H73" s="20">
        <v>19</v>
      </c>
      <c r="I73" s="170">
        <v>892.80034000000001</v>
      </c>
    </row>
    <row r="74" spans="1:12" ht="37.5">
      <c r="A74" s="20">
        <v>8</v>
      </c>
      <c r="B74" s="172" t="s">
        <v>525</v>
      </c>
      <c r="C74" s="159"/>
      <c r="D74" s="159"/>
      <c r="E74" s="159"/>
      <c r="F74" s="170">
        <v>541.9670000000001</v>
      </c>
      <c r="G74" s="38" t="s">
        <v>567</v>
      </c>
      <c r="H74" s="20">
        <v>8</v>
      </c>
      <c r="I74" s="170">
        <v>446.27751999999998</v>
      </c>
    </row>
    <row r="75" spans="1:12" ht="37.5">
      <c r="A75" s="20">
        <v>9</v>
      </c>
      <c r="B75" s="172" t="s">
        <v>526</v>
      </c>
      <c r="C75" s="159"/>
      <c r="D75" s="159"/>
      <c r="E75" s="159"/>
      <c r="F75" s="170">
        <v>462.14400000000001</v>
      </c>
      <c r="G75" s="38" t="s">
        <v>568</v>
      </c>
      <c r="H75" s="20">
        <v>8</v>
      </c>
      <c r="I75" s="170">
        <v>411.7355</v>
      </c>
    </row>
    <row r="76" spans="1:12" ht="37.5">
      <c r="A76" s="43">
        <v>10</v>
      </c>
      <c r="B76" s="172" t="s">
        <v>527</v>
      </c>
      <c r="C76" s="159"/>
      <c r="D76" s="159"/>
      <c r="E76" s="159"/>
      <c r="F76" s="170">
        <v>859.42000000000007</v>
      </c>
      <c r="G76" s="38" t="s">
        <v>569</v>
      </c>
      <c r="H76" s="20">
        <v>8</v>
      </c>
      <c r="I76" s="170">
        <v>855.79588999999999</v>
      </c>
    </row>
    <row r="77" spans="1:12" ht="37.5">
      <c r="A77" s="20">
        <v>11</v>
      </c>
      <c r="B77" s="172" t="s">
        <v>528</v>
      </c>
      <c r="C77" s="159"/>
      <c r="D77" s="159"/>
      <c r="E77" s="159"/>
      <c r="F77" s="170">
        <v>240.66</v>
      </c>
      <c r="G77" s="38" t="s">
        <v>570</v>
      </c>
      <c r="H77" s="20">
        <v>4</v>
      </c>
      <c r="I77" s="170">
        <v>155.26087000000001</v>
      </c>
    </row>
    <row r="78" spans="1:12" ht="37.5">
      <c r="A78" s="20">
        <v>12</v>
      </c>
      <c r="B78" s="172" t="s">
        <v>529</v>
      </c>
      <c r="C78" s="159"/>
      <c r="D78" s="159"/>
      <c r="E78" s="159"/>
      <c r="F78" s="170">
        <v>234.089</v>
      </c>
      <c r="G78" s="38" t="s">
        <v>571</v>
      </c>
      <c r="H78" s="20">
        <v>5</v>
      </c>
      <c r="I78" s="170">
        <v>232.45898</v>
      </c>
    </row>
    <row r="79" spans="1:12" ht="37.5">
      <c r="A79" s="43">
        <v>13</v>
      </c>
      <c r="B79" s="172" t="s">
        <v>530</v>
      </c>
      <c r="C79" s="159"/>
      <c r="D79" s="159"/>
      <c r="E79" s="159"/>
      <c r="F79" s="170">
        <v>346.78500000000003</v>
      </c>
      <c r="G79" s="38" t="s">
        <v>410</v>
      </c>
      <c r="H79" s="20">
        <v>4</v>
      </c>
      <c r="I79" s="170">
        <v>285.69191000000001</v>
      </c>
    </row>
    <row r="80" spans="1:12" ht="18.75">
      <c r="A80" s="20">
        <v>14</v>
      </c>
      <c r="B80" s="172" t="s">
        <v>531</v>
      </c>
      <c r="C80" s="159"/>
      <c r="D80" s="159"/>
      <c r="E80" s="159"/>
      <c r="F80" s="170">
        <v>277.56400000000002</v>
      </c>
      <c r="G80" s="38">
        <v>43131</v>
      </c>
      <c r="H80" s="20">
        <v>2</v>
      </c>
      <c r="I80" s="170">
        <v>259.29118</v>
      </c>
    </row>
    <row r="81" spans="1:9" ht="37.5">
      <c r="A81" s="20">
        <v>15</v>
      </c>
      <c r="B81" s="172" t="s">
        <v>532</v>
      </c>
      <c r="C81" s="159"/>
      <c r="D81" s="159"/>
      <c r="E81" s="159"/>
      <c r="F81" s="170">
        <v>391.28800000000001</v>
      </c>
      <c r="G81" s="38" t="s">
        <v>572</v>
      </c>
      <c r="H81" s="20">
        <v>7</v>
      </c>
      <c r="I81" s="170">
        <v>204.90896000000001</v>
      </c>
    </row>
    <row r="82" spans="1:9" ht="37.5">
      <c r="A82" s="43">
        <v>16</v>
      </c>
      <c r="B82" s="172" t="s">
        <v>533</v>
      </c>
      <c r="C82" s="159"/>
      <c r="D82" s="159"/>
      <c r="E82" s="159"/>
      <c r="F82" s="170">
        <v>530.33399999999995</v>
      </c>
      <c r="G82" s="38" t="s">
        <v>573</v>
      </c>
      <c r="H82" s="20">
        <v>8</v>
      </c>
      <c r="I82" s="170">
        <v>318.56723999999997</v>
      </c>
    </row>
    <row r="83" spans="1:9" ht="37.5">
      <c r="A83" s="20">
        <v>17</v>
      </c>
      <c r="B83" s="172" t="s">
        <v>534</v>
      </c>
      <c r="C83" s="159"/>
      <c r="D83" s="159"/>
      <c r="E83" s="159"/>
      <c r="F83" s="170">
        <v>293.31200000000001</v>
      </c>
      <c r="G83" s="38" t="s">
        <v>574</v>
      </c>
      <c r="H83" s="20">
        <v>6</v>
      </c>
      <c r="I83" s="170">
        <v>248.47289000000001</v>
      </c>
    </row>
    <row r="84" spans="1:9" ht="37.5">
      <c r="A84" s="20">
        <v>18</v>
      </c>
      <c r="B84" s="172" t="s">
        <v>535</v>
      </c>
      <c r="C84" s="159"/>
      <c r="D84" s="159"/>
      <c r="E84" s="159"/>
      <c r="F84" s="170">
        <v>192.429</v>
      </c>
      <c r="G84" s="38" t="s">
        <v>575</v>
      </c>
      <c r="H84" s="20">
        <v>5</v>
      </c>
      <c r="I84" s="170">
        <v>71.120570000000001</v>
      </c>
    </row>
    <row r="85" spans="1:9" ht="18.75">
      <c r="A85" s="43">
        <v>19</v>
      </c>
      <c r="B85" s="172" t="s">
        <v>536</v>
      </c>
      <c r="C85" s="159"/>
      <c r="D85" s="159"/>
      <c r="E85" s="159"/>
      <c r="F85" s="170">
        <v>204.33199999999999</v>
      </c>
      <c r="G85" s="38">
        <v>43124</v>
      </c>
      <c r="H85" s="20">
        <v>2</v>
      </c>
      <c r="I85" s="170">
        <v>181.64632</v>
      </c>
    </row>
    <row r="86" spans="1:9" ht="18.75">
      <c r="A86" s="20">
        <v>20</v>
      </c>
      <c r="B86" s="172" t="s">
        <v>537</v>
      </c>
      <c r="C86" s="159"/>
      <c r="D86" s="159"/>
      <c r="E86" s="159"/>
      <c r="F86" s="170">
        <v>34.323</v>
      </c>
      <c r="G86" s="38"/>
      <c r="H86" s="20"/>
      <c r="I86" s="170">
        <v>0</v>
      </c>
    </row>
    <row r="87" spans="1:9" ht="37.5">
      <c r="A87" s="20">
        <v>21</v>
      </c>
      <c r="B87" s="172" t="s">
        <v>538</v>
      </c>
      <c r="C87" s="159"/>
      <c r="D87" s="159"/>
      <c r="E87" s="159"/>
      <c r="F87" s="170">
        <v>306.00400000000002</v>
      </c>
      <c r="G87" s="38" t="s">
        <v>576</v>
      </c>
      <c r="H87" s="20">
        <v>10</v>
      </c>
      <c r="I87" s="170">
        <v>305.77894000000003</v>
      </c>
    </row>
    <row r="88" spans="1:9" ht="37.5">
      <c r="A88" s="43">
        <v>22</v>
      </c>
      <c r="B88" s="172" t="s">
        <v>539</v>
      </c>
      <c r="C88" s="159"/>
      <c r="D88" s="159"/>
      <c r="E88" s="159"/>
      <c r="F88" s="170">
        <v>622.25200000000007</v>
      </c>
      <c r="G88" s="38" t="s">
        <v>577</v>
      </c>
      <c r="H88" s="20">
        <v>5</v>
      </c>
      <c r="I88" s="170">
        <v>482.78332</v>
      </c>
    </row>
    <row r="89" spans="1:9" ht="18.75">
      <c r="A89" s="20">
        <v>23</v>
      </c>
      <c r="B89" s="172" t="s">
        <v>540</v>
      </c>
      <c r="C89" s="159"/>
      <c r="D89" s="159"/>
      <c r="E89" s="159"/>
      <c r="F89" s="170">
        <v>184.768</v>
      </c>
      <c r="G89" s="38"/>
      <c r="H89" s="20"/>
      <c r="I89" s="170"/>
    </row>
    <row r="90" spans="1:9" ht="37.5">
      <c r="A90" s="20">
        <v>24</v>
      </c>
      <c r="B90" s="172" t="s">
        <v>541</v>
      </c>
      <c r="C90" s="159"/>
      <c r="D90" s="159"/>
      <c r="E90" s="159"/>
      <c r="F90" s="170">
        <v>186.21199999999999</v>
      </c>
      <c r="G90" s="38" t="s">
        <v>578</v>
      </c>
      <c r="H90" s="20">
        <v>5</v>
      </c>
      <c r="I90" s="170">
        <v>185.55365</v>
      </c>
    </row>
    <row r="91" spans="1:9" ht="37.5">
      <c r="A91" s="43">
        <v>25</v>
      </c>
      <c r="B91" s="172" t="s">
        <v>542</v>
      </c>
      <c r="C91" s="159"/>
      <c r="D91" s="159"/>
      <c r="E91" s="159"/>
      <c r="F91" s="170">
        <v>179.14400000000001</v>
      </c>
      <c r="G91" s="38" t="s">
        <v>579</v>
      </c>
      <c r="H91" s="20">
        <v>2</v>
      </c>
      <c r="I91" s="170">
        <v>123.77077</v>
      </c>
    </row>
    <row r="92" spans="1:9" ht="37.5">
      <c r="A92" s="20">
        <v>26</v>
      </c>
      <c r="B92" s="172" t="s">
        <v>543</v>
      </c>
      <c r="C92" s="159"/>
      <c r="D92" s="159"/>
      <c r="E92" s="159"/>
      <c r="F92" s="170">
        <v>270.59199999999998</v>
      </c>
      <c r="G92" s="38" t="s">
        <v>580</v>
      </c>
      <c r="H92" s="20">
        <v>4</v>
      </c>
      <c r="I92" s="170">
        <v>208.93618000000001</v>
      </c>
    </row>
    <row r="93" spans="1:9" ht="18.75">
      <c r="A93" s="20">
        <v>27</v>
      </c>
      <c r="B93" s="172" t="s">
        <v>544</v>
      </c>
      <c r="C93" s="159"/>
      <c r="D93" s="159"/>
      <c r="E93" s="159"/>
      <c r="F93" s="170">
        <v>267.91199999999998</v>
      </c>
      <c r="G93" s="38">
        <v>43118</v>
      </c>
      <c r="H93" s="20">
        <v>1</v>
      </c>
      <c r="I93" s="170">
        <v>261.61439000000001</v>
      </c>
    </row>
    <row r="94" spans="1:9" ht="37.5">
      <c r="A94" s="43">
        <v>28</v>
      </c>
      <c r="B94" s="172" t="s">
        <v>545</v>
      </c>
      <c r="C94" s="159"/>
      <c r="D94" s="159"/>
      <c r="E94" s="159"/>
      <c r="F94" s="170">
        <v>337.428</v>
      </c>
      <c r="G94" s="38" t="s">
        <v>581</v>
      </c>
      <c r="H94" s="20">
        <v>8</v>
      </c>
      <c r="I94" s="170">
        <v>237.53343000000001</v>
      </c>
    </row>
    <row r="95" spans="1:9" ht="37.5">
      <c r="A95" s="20">
        <v>29</v>
      </c>
      <c r="B95" s="172" t="s">
        <v>546</v>
      </c>
      <c r="C95" s="159"/>
      <c r="D95" s="159"/>
      <c r="E95" s="159"/>
      <c r="F95" s="170">
        <v>276.36399999999998</v>
      </c>
      <c r="G95" s="38" t="s">
        <v>582</v>
      </c>
      <c r="H95" s="20">
        <v>4</v>
      </c>
      <c r="I95" s="170">
        <v>276.36399999999998</v>
      </c>
    </row>
    <row r="96" spans="1:9" ht="37.5">
      <c r="A96" s="20">
        <v>30</v>
      </c>
      <c r="B96" s="172" t="s">
        <v>547</v>
      </c>
      <c r="C96" s="159"/>
      <c r="D96" s="159"/>
      <c r="E96" s="159"/>
      <c r="F96" s="170">
        <v>170.58100000000002</v>
      </c>
      <c r="G96" s="38" t="s">
        <v>583</v>
      </c>
      <c r="H96" s="20">
        <v>4</v>
      </c>
      <c r="I96" s="170">
        <v>119.83526999999999</v>
      </c>
    </row>
    <row r="97" spans="1:9" ht="37.5">
      <c r="A97" s="43">
        <v>31</v>
      </c>
      <c r="B97" s="172" t="s">
        <v>548</v>
      </c>
      <c r="C97" s="159"/>
      <c r="D97" s="159"/>
      <c r="E97" s="159"/>
      <c r="F97" s="170">
        <v>219.435</v>
      </c>
      <c r="G97" s="38" t="s">
        <v>584</v>
      </c>
      <c r="H97" s="20">
        <v>4</v>
      </c>
      <c r="I97" s="170">
        <v>170.58748</v>
      </c>
    </row>
    <row r="98" spans="1:9" ht="37.5">
      <c r="A98" s="20">
        <v>32</v>
      </c>
      <c r="B98" s="172" t="s">
        <v>549</v>
      </c>
      <c r="C98" s="159"/>
      <c r="D98" s="159"/>
      <c r="E98" s="159"/>
      <c r="F98" s="170">
        <v>399.44100000000003</v>
      </c>
      <c r="G98" s="38" t="s">
        <v>44</v>
      </c>
      <c r="H98" s="20">
        <v>3</v>
      </c>
      <c r="I98" s="170">
        <v>327.70391999999998</v>
      </c>
    </row>
    <row r="99" spans="1:9" ht="18.75">
      <c r="A99" s="20">
        <v>33</v>
      </c>
      <c r="B99" s="172" t="s">
        <v>550</v>
      </c>
      <c r="C99" s="159"/>
      <c r="D99" s="159"/>
      <c r="E99" s="159"/>
      <c r="F99" s="170">
        <v>59.437000000000005</v>
      </c>
      <c r="G99" s="38"/>
      <c r="H99" s="20"/>
      <c r="I99" s="170"/>
    </row>
    <row r="100" spans="1:9" ht="18.75">
      <c r="A100" s="43">
        <v>34</v>
      </c>
      <c r="B100" s="172" t="s">
        <v>559</v>
      </c>
      <c r="C100" s="159"/>
      <c r="D100" s="159"/>
      <c r="E100" s="159"/>
      <c r="F100" s="170">
        <v>103.095</v>
      </c>
      <c r="G100" s="38">
        <v>43125</v>
      </c>
      <c r="H100" s="20">
        <v>2</v>
      </c>
      <c r="I100" s="170" t="s">
        <v>1130</v>
      </c>
    </row>
    <row r="101" spans="1:9" ht="37.5">
      <c r="A101" s="20">
        <v>35</v>
      </c>
      <c r="B101" s="172" t="s">
        <v>560</v>
      </c>
      <c r="C101" s="159"/>
      <c r="D101" s="159"/>
      <c r="E101" s="159"/>
      <c r="F101" s="170">
        <v>61.588999999999999</v>
      </c>
      <c r="G101" s="38" t="s">
        <v>585</v>
      </c>
      <c r="H101" s="20">
        <v>5</v>
      </c>
      <c r="I101" s="170" t="s">
        <v>1131</v>
      </c>
    </row>
    <row r="102" spans="1:9" ht="18.75">
      <c r="A102" s="20">
        <v>36</v>
      </c>
      <c r="B102" s="172" t="s">
        <v>561</v>
      </c>
      <c r="C102" s="159"/>
      <c r="D102" s="159"/>
      <c r="E102" s="159"/>
      <c r="F102" s="170">
        <v>19.811</v>
      </c>
      <c r="G102" s="38">
        <v>43126</v>
      </c>
      <c r="H102" s="20">
        <v>2</v>
      </c>
      <c r="I102" s="170" t="s">
        <v>1132</v>
      </c>
    </row>
    <row r="103" spans="1:9" ht="37.5">
      <c r="A103" s="43">
        <v>37</v>
      </c>
      <c r="B103" s="172" t="s">
        <v>551</v>
      </c>
      <c r="C103" s="159"/>
      <c r="D103" s="159"/>
      <c r="E103" s="159"/>
      <c r="F103" s="170">
        <v>234.625</v>
      </c>
      <c r="G103" s="38" t="s">
        <v>586</v>
      </c>
      <c r="H103" s="20">
        <v>7</v>
      </c>
      <c r="I103" s="170">
        <v>229.89492000000001</v>
      </c>
    </row>
    <row r="104" spans="1:9" ht="37.5">
      <c r="A104" s="20">
        <v>38</v>
      </c>
      <c r="B104" s="172" t="s">
        <v>552</v>
      </c>
      <c r="C104" s="159"/>
      <c r="D104" s="159"/>
      <c r="E104" s="159"/>
      <c r="F104" s="170">
        <v>143.613</v>
      </c>
      <c r="G104" s="38" t="s">
        <v>93</v>
      </c>
      <c r="H104" s="20">
        <v>5</v>
      </c>
      <c r="I104" s="170">
        <v>131.12360000000001</v>
      </c>
    </row>
    <row r="105" spans="1:9" ht="18.75">
      <c r="A105" s="20">
        <v>39</v>
      </c>
      <c r="B105" s="172" t="s">
        <v>553</v>
      </c>
      <c r="C105" s="159"/>
      <c r="D105" s="159"/>
      <c r="E105" s="159"/>
      <c r="F105" s="170">
        <v>65.933999999999997</v>
      </c>
      <c r="G105" s="38">
        <v>43125</v>
      </c>
      <c r="H105" s="20">
        <v>1</v>
      </c>
      <c r="I105" s="170">
        <v>55.677320000000002</v>
      </c>
    </row>
    <row r="106" spans="1:9" ht="37.5">
      <c r="A106" s="43">
        <v>40</v>
      </c>
      <c r="B106" s="172" t="s">
        <v>554</v>
      </c>
      <c r="C106" s="159"/>
      <c r="D106" s="159"/>
      <c r="E106" s="159"/>
      <c r="F106" s="170">
        <v>70.548000000000002</v>
      </c>
      <c r="G106" s="38" t="s">
        <v>587</v>
      </c>
      <c r="H106" s="20">
        <v>5</v>
      </c>
      <c r="I106" s="170">
        <v>69.142340000000004</v>
      </c>
    </row>
    <row r="107" spans="1:9" ht="18.75">
      <c r="A107" s="20">
        <v>41</v>
      </c>
      <c r="B107" s="172" t="s">
        <v>555</v>
      </c>
      <c r="C107" s="159"/>
      <c r="D107" s="159"/>
      <c r="E107" s="159"/>
      <c r="F107" s="170">
        <v>84.772000000000006</v>
      </c>
      <c r="G107" s="38" t="s">
        <v>588</v>
      </c>
      <c r="H107" s="20">
        <v>1</v>
      </c>
      <c r="I107" s="170">
        <v>76.555269999999993</v>
      </c>
    </row>
    <row r="108" spans="1:9" ht="37.5">
      <c r="A108" s="20">
        <v>42</v>
      </c>
      <c r="B108" s="172" t="s">
        <v>556</v>
      </c>
      <c r="C108" s="159"/>
      <c r="D108" s="159"/>
      <c r="E108" s="159"/>
      <c r="F108" s="170">
        <v>36.509000000000007</v>
      </c>
      <c r="G108" s="38" t="s">
        <v>589</v>
      </c>
      <c r="H108" s="20">
        <v>2</v>
      </c>
      <c r="I108" s="170">
        <v>35.125190000000003</v>
      </c>
    </row>
    <row r="109" spans="1:9" ht="37.5">
      <c r="A109" s="43">
        <v>43</v>
      </c>
      <c r="B109" s="172" t="s">
        <v>557</v>
      </c>
      <c r="C109" s="159"/>
      <c r="D109" s="159"/>
      <c r="E109" s="159"/>
      <c r="F109" s="170">
        <v>33.832999999999998</v>
      </c>
      <c r="G109" s="38" t="s">
        <v>590</v>
      </c>
      <c r="H109" s="20">
        <v>4</v>
      </c>
      <c r="I109" s="170">
        <v>33.485370000000003</v>
      </c>
    </row>
    <row r="110" spans="1:9" ht="38.25" thickBot="1">
      <c r="A110" s="20">
        <v>44</v>
      </c>
      <c r="B110" s="253" t="s">
        <v>558</v>
      </c>
      <c r="C110" s="256"/>
      <c r="D110" s="256"/>
      <c r="E110" s="256"/>
      <c r="F110" s="258">
        <v>99.150999999999982</v>
      </c>
      <c r="G110" s="133" t="s">
        <v>591</v>
      </c>
      <c r="H110" s="65">
        <v>5</v>
      </c>
      <c r="I110" s="258">
        <v>98.220659999999995</v>
      </c>
    </row>
    <row r="111" spans="1:9" ht="41.25" customHeight="1" thickBot="1">
      <c r="A111" s="66"/>
      <c r="B111" s="69" t="s">
        <v>1100</v>
      </c>
      <c r="C111" s="48">
        <v>50393.8</v>
      </c>
      <c r="D111" s="48">
        <v>16797.8</v>
      </c>
      <c r="E111" s="48">
        <v>16797.8</v>
      </c>
      <c r="F111" s="48">
        <f>SUM(F112:F140)</f>
        <v>16797.800000000003</v>
      </c>
      <c r="G111" s="48"/>
      <c r="H111" s="48"/>
      <c r="I111" s="48">
        <f>SUM(I112:I140)</f>
        <v>14704.170470000001</v>
      </c>
    </row>
    <row r="112" spans="1:9" ht="37.5">
      <c r="A112" s="43">
        <v>1</v>
      </c>
      <c r="B112" s="135" t="s">
        <v>1101</v>
      </c>
      <c r="C112" s="306"/>
      <c r="D112" s="306"/>
      <c r="E112" s="306"/>
      <c r="F112" s="30">
        <v>322.56</v>
      </c>
      <c r="G112" s="43" t="s">
        <v>1114</v>
      </c>
      <c r="H112" s="43">
        <v>1</v>
      </c>
      <c r="I112" s="30">
        <v>256.09280999999999</v>
      </c>
    </row>
    <row r="113" spans="1:9" ht="37.5">
      <c r="A113" s="20">
        <v>2</v>
      </c>
      <c r="B113" s="131" t="s">
        <v>1102</v>
      </c>
      <c r="C113" s="303"/>
      <c r="D113" s="303"/>
      <c r="E113" s="303"/>
      <c r="F113" s="28">
        <v>1105.98</v>
      </c>
      <c r="G113" s="38" t="s">
        <v>1115</v>
      </c>
      <c r="H113" s="20">
        <v>7</v>
      </c>
      <c r="I113" s="28">
        <v>745.6</v>
      </c>
    </row>
    <row r="114" spans="1:9" ht="40.5" customHeight="1">
      <c r="A114" s="20">
        <v>3</v>
      </c>
      <c r="B114" s="131" t="s">
        <v>1083</v>
      </c>
      <c r="C114" s="303"/>
      <c r="D114" s="303"/>
      <c r="E114" s="303"/>
      <c r="F114" s="28">
        <v>161.58000000000001</v>
      </c>
      <c r="G114" s="38" t="s">
        <v>630</v>
      </c>
      <c r="H114" s="20">
        <v>2</v>
      </c>
      <c r="I114" s="28">
        <v>136.19999999999999</v>
      </c>
    </row>
    <row r="115" spans="1:9" ht="37.5">
      <c r="A115" s="43">
        <v>4</v>
      </c>
      <c r="B115" s="131" t="s">
        <v>1084</v>
      </c>
      <c r="C115" s="303"/>
      <c r="D115" s="303"/>
      <c r="E115" s="303"/>
      <c r="F115" s="28">
        <v>715.8</v>
      </c>
      <c r="G115" s="38" t="s">
        <v>1116</v>
      </c>
      <c r="H115" s="20">
        <v>7</v>
      </c>
      <c r="I115" s="28">
        <v>565.9</v>
      </c>
    </row>
    <row r="116" spans="1:9" ht="18.75">
      <c r="A116" s="20">
        <v>5</v>
      </c>
      <c r="B116" s="131" t="s">
        <v>1085</v>
      </c>
      <c r="C116" s="303"/>
      <c r="D116" s="38"/>
      <c r="E116" s="303"/>
      <c r="F116" s="28">
        <v>384.06</v>
      </c>
      <c r="G116" s="38">
        <v>43119</v>
      </c>
      <c r="H116" s="20">
        <v>1</v>
      </c>
      <c r="I116" s="28">
        <v>287.61937</v>
      </c>
    </row>
    <row r="117" spans="1:9" ht="37.5">
      <c r="A117" s="20">
        <v>6</v>
      </c>
      <c r="B117" s="131" t="s">
        <v>1103</v>
      </c>
      <c r="C117" s="303"/>
      <c r="D117" s="304"/>
      <c r="E117" s="303"/>
      <c r="F117" s="28">
        <v>594.44000000000005</v>
      </c>
      <c r="G117" s="124" t="s">
        <v>1117</v>
      </c>
      <c r="H117" s="124">
        <v>3</v>
      </c>
      <c r="I117" s="28">
        <v>548.29999999999995</v>
      </c>
    </row>
    <row r="118" spans="1:9" ht="37.5">
      <c r="A118" s="43">
        <v>7</v>
      </c>
      <c r="B118" s="131" t="s">
        <v>1086</v>
      </c>
      <c r="C118" s="303"/>
      <c r="D118" s="131"/>
      <c r="E118" s="303"/>
      <c r="F118" s="28">
        <v>649.55999999999995</v>
      </c>
      <c r="G118" s="38" t="s">
        <v>1118</v>
      </c>
      <c r="H118" s="27">
        <v>6</v>
      </c>
      <c r="I118" s="28">
        <v>649.6</v>
      </c>
    </row>
    <row r="119" spans="1:9" ht="37.5">
      <c r="A119" s="20">
        <v>8</v>
      </c>
      <c r="B119" s="131" t="s">
        <v>1087</v>
      </c>
      <c r="C119" s="303"/>
      <c r="D119" s="303"/>
      <c r="E119" s="303"/>
      <c r="F119" s="28">
        <v>589.02</v>
      </c>
      <c r="G119" s="38" t="s">
        <v>1119</v>
      </c>
      <c r="H119" s="20">
        <v>7</v>
      </c>
      <c r="I119" s="28">
        <v>571.97</v>
      </c>
    </row>
    <row r="120" spans="1:9" ht="37.5">
      <c r="A120" s="20">
        <v>9</v>
      </c>
      <c r="B120" s="131" t="s">
        <v>1104</v>
      </c>
      <c r="C120" s="303"/>
      <c r="D120" s="303"/>
      <c r="E120" s="303"/>
      <c r="F120" s="28">
        <v>990.04</v>
      </c>
      <c r="G120" s="38" t="s">
        <v>1120</v>
      </c>
      <c r="H120" s="20">
        <v>8</v>
      </c>
      <c r="I120" s="28">
        <v>985.58100000000002</v>
      </c>
    </row>
    <row r="121" spans="1:9" ht="37.5">
      <c r="A121" s="43">
        <v>10</v>
      </c>
      <c r="B121" s="131" t="s">
        <v>1105</v>
      </c>
      <c r="C121" s="303"/>
      <c r="D121" s="303"/>
      <c r="E121" s="303"/>
      <c r="F121" s="28">
        <v>710.24</v>
      </c>
      <c r="G121" s="20" t="s">
        <v>1121</v>
      </c>
      <c r="H121" s="20">
        <v>4</v>
      </c>
      <c r="I121" s="28">
        <v>510.78611999999998</v>
      </c>
    </row>
    <row r="122" spans="1:9" ht="37.5">
      <c r="A122" s="20">
        <v>11</v>
      </c>
      <c r="B122" s="131" t="s">
        <v>1088</v>
      </c>
      <c r="C122" s="303"/>
      <c r="D122" s="131"/>
      <c r="E122" s="303"/>
      <c r="F122" s="28">
        <v>4041.42</v>
      </c>
      <c r="G122" s="38" t="s">
        <v>638</v>
      </c>
      <c r="H122" s="20">
        <v>18</v>
      </c>
      <c r="I122" s="28">
        <v>3490</v>
      </c>
    </row>
    <row r="123" spans="1:9" ht="37.5">
      <c r="A123" s="20">
        <v>12</v>
      </c>
      <c r="B123" s="131" t="s">
        <v>1106</v>
      </c>
      <c r="C123" s="303"/>
      <c r="D123" s="303"/>
      <c r="E123" s="303"/>
      <c r="F123" s="28">
        <v>138.86000000000001</v>
      </c>
      <c r="G123" s="20" t="s">
        <v>892</v>
      </c>
      <c r="H123" s="20">
        <v>4</v>
      </c>
      <c r="I123" s="28">
        <v>135.83199999999999</v>
      </c>
    </row>
    <row r="124" spans="1:9" ht="37.5">
      <c r="A124" s="43">
        <v>13</v>
      </c>
      <c r="B124" s="131" t="s">
        <v>1107</v>
      </c>
      <c r="C124" s="303"/>
      <c r="D124" s="303"/>
      <c r="E124" s="303"/>
      <c r="F124" s="28">
        <v>569.05999999999995</v>
      </c>
      <c r="G124" s="38" t="s">
        <v>1122</v>
      </c>
      <c r="H124" s="20">
        <v>4</v>
      </c>
      <c r="I124" s="28">
        <v>568.84</v>
      </c>
    </row>
    <row r="125" spans="1:9" ht="31.5">
      <c r="A125" s="20">
        <v>14</v>
      </c>
      <c r="B125" s="34" t="s">
        <v>1089</v>
      </c>
      <c r="C125" s="303"/>
      <c r="D125" s="305"/>
      <c r="E125" s="303"/>
      <c r="F125" s="28">
        <v>1121.9000000000001</v>
      </c>
      <c r="G125" s="309" t="s">
        <v>1123</v>
      </c>
      <c r="H125" s="307">
        <v>12</v>
      </c>
      <c r="I125" s="308">
        <v>1121.9000000000001</v>
      </c>
    </row>
    <row r="126" spans="1:9" ht="37.5">
      <c r="A126" s="20">
        <v>15</v>
      </c>
      <c r="B126" s="131" t="s">
        <v>1090</v>
      </c>
      <c r="C126" s="303"/>
      <c r="D126" s="303"/>
      <c r="E126" s="303"/>
      <c r="F126" s="28">
        <v>675.16</v>
      </c>
      <c r="G126" s="38" t="s">
        <v>1124</v>
      </c>
      <c r="H126" s="20">
        <v>7</v>
      </c>
      <c r="I126" s="28">
        <v>490.4</v>
      </c>
    </row>
    <row r="127" spans="1:9" ht="37.5">
      <c r="A127" s="43">
        <v>16</v>
      </c>
      <c r="B127" s="131" t="s">
        <v>1091</v>
      </c>
      <c r="C127" s="303"/>
      <c r="D127" s="303"/>
      <c r="E127" s="303"/>
      <c r="F127" s="28">
        <v>334.86</v>
      </c>
      <c r="G127" s="20" t="s">
        <v>1125</v>
      </c>
      <c r="H127" s="20">
        <v>5</v>
      </c>
      <c r="I127" s="28">
        <v>252</v>
      </c>
    </row>
    <row r="128" spans="1:9" ht="37.5">
      <c r="A128" s="20">
        <v>17</v>
      </c>
      <c r="B128" s="131" t="s">
        <v>1092</v>
      </c>
      <c r="C128" s="303"/>
      <c r="D128" s="303"/>
      <c r="E128" s="303"/>
      <c r="F128" s="28">
        <v>834.24</v>
      </c>
      <c r="G128" s="26" t="s">
        <v>1126</v>
      </c>
      <c r="H128" s="27">
        <v>11</v>
      </c>
      <c r="I128" s="28">
        <v>612.38917000000004</v>
      </c>
    </row>
    <row r="129" spans="1:9" ht="37.5">
      <c r="A129" s="20">
        <v>18</v>
      </c>
      <c r="B129" s="131" t="s">
        <v>1108</v>
      </c>
      <c r="C129" s="303"/>
      <c r="D129" s="303"/>
      <c r="E129" s="303"/>
      <c r="F129" s="28">
        <v>237.2</v>
      </c>
      <c r="G129" s="20" t="s">
        <v>900</v>
      </c>
      <c r="H129" s="20">
        <v>3</v>
      </c>
      <c r="I129" s="28">
        <v>224.1</v>
      </c>
    </row>
    <row r="130" spans="1:9" ht="18.75">
      <c r="A130" s="43">
        <v>19</v>
      </c>
      <c r="B130" s="131" t="s">
        <v>1093</v>
      </c>
      <c r="C130" s="303"/>
      <c r="D130" s="304"/>
      <c r="E130" s="303"/>
      <c r="F130" s="28">
        <v>86.58</v>
      </c>
      <c r="G130" s="38">
        <v>43136</v>
      </c>
      <c r="H130" s="124">
        <v>1</v>
      </c>
      <c r="I130" s="28">
        <v>86.6</v>
      </c>
    </row>
    <row r="131" spans="1:9" ht="37.5">
      <c r="A131" s="20">
        <v>20</v>
      </c>
      <c r="B131" s="131" t="s">
        <v>1094</v>
      </c>
      <c r="C131" s="303"/>
      <c r="D131" s="303"/>
      <c r="E131" s="303"/>
      <c r="F131" s="28">
        <v>130.66</v>
      </c>
      <c r="G131" s="38" t="s">
        <v>1127</v>
      </c>
      <c r="H131" s="124">
        <v>3</v>
      </c>
      <c r="I131" s="28">
        <v>122.18</v>
      </c>
    </row>
    <row r="132" spans="1:9" ht="37.5">
      <c r="A132" s="20">
        <v>21</v>
      </c>
      <c r="B132" s="131" t="s">
        <v>1109</v>
      </c>
      <c r="C132" s="303"/>
      <c r="D132" s="131"/>
      <c r="E132" s="303"/>
      <c r="F132" s="28">
        <v>292.83999999999997</v>
      </c>
      <c r="G132" s="96" t="s">
        <v>1128</v>
      </c>
      <c r="H132" s="20">
        <v>5</v>
      </c>
      <c r="I132" s="28">
        <v>290.024</v>
      </c>
    </row>
    <row r="133" spans="1:9" ht="37.5">
      <c r="A133" s="43">
        <v>22</v>
      </c>
      <c r="B133" s="131" t="s">
        <v>1095</v>
      </c>
      <c r="C133" s="303"/>
      <c r="D133" s="303"/>
      <c r="E133" s="303"/>
      <c r="F133" s="28">
        <v>699.22</v>
      </c>
      <c r="G133" s="38" t="s">
        <v>1129</v>
      </c>
      <c r="H133" s="20">
        <v>4</v>
      </c>
      <c r="I133" s="28">
        <v>698.3</v>
      </c>
    </row>
    <row r="134" spans="1:9" ht="18.75">
      <c r="A134" s="20">
        <v>23</v>
      </c>
      <c r="B134" s="131" t="s">
        <v>1110</v>
      </c>
      <c r="C134" s="303"/>
      <c r="D134" s="303"/>
      <c r="E134" s="303"/>
      <c r="F134" s="28">
        <v>112.6</v>
      </c>
      <c r="G134" s="89">
        <v>43161</v>
      </c>
      <c r="H134" s="27">
        <v>1</v>
      </c>
      <c r="I134" s="28">
        <v>112.6</v>
      </c>
    </row>
    <row r="135" spans="1:9" ht="37.5">
      <c r="A135" s="20">
        <v>24</v>
      </c>
      <c r="B135" s="131" t="s">
        <v>1096</v>
      </c>
      <c r="C135" s="303"/>
      <c r="D135" s="303"/>
      <c r="E135" s="303"/>
      <c r="F135" s="28">
        <v>174.84</v>
      </c>
      <c r="G135" s="38" t="s">
        <v>890</v>
      </c>
      <c r="H135" s="20">
        <v>3</v>
      </c>
      <c r="I135" s="28">
        <v>174.84</v>
      </c>
    </row>
    <row r="136" spans="1:9" ht="18.75">
      <c r="A136" s="43">
        <v>25</v>
      </c>
      <c r="B136" s="131" t="s">
        <v>1097</v>
      </c>
      <c r="C136" s="303"/>
      <c r="D136" s="303"/>
      <c r="E136" s="303"/>
      <c r="F136" s="28">
        <v>485.4</v>
      </c>
      <c r="G136" s="38">
        <v>43125</v>
      </c>
      <c r="H136" s="20">
        <v>5</v>
      </c>
      <c r="I136" s="28">
        <v>476.2</v>
      </c>
    </row>
    <row r="137" spans="1:9" ht="18.75">
      <c r="A137" s="20">
        <v>26</v>
      </c>
      <c r="B137" s="131" t="s">
        <v>1098</v>
      </c>
      <c r="C137" s="303"/>
      <c r="D137" s="131"/>
      <c r="E137" s="303"/>
      <c r="F137" s="28">
        <v>114.78</v>
      </c>
      <c r="G137" s="38">
        <v>43145</v>
      </c>
      <c r="H137" s="20">
        <v>1</v>
      </c>
      <c r="I137" s="28">
        <v>111.48</v>
      </c>
    </row>
    <row r="138" spans="1:9" ht="18.75">
      <c r="A138" s="20">
        <v>27</v>
      </c>
      <c r="B138" s="131" t="s">
        <v>1111</v>
      </c>
      <c r="C138" s="303"/>
      <c r="D138" s="131"/>
      <c r="E138" s="303"/>
      <c r="F138" s="28">
        <v>320.83999999999997</v>
      </c>
      <c r="G138" s="20" t="s">
        <v>1099</v>
      </c>
      <c r="H138" s="20">
        <v>2</v>
      </c>
      <c r="I138" s="28">
        <v>319.63600000000002</v>
      </c>
    </row>
    <row r="139" spans="1:9" ht="18.75">
      <c r="A139" s="43">
        <v>28</v>
      </c>
      <c r="B139" s="131" t="s">
        <v>1112</v>
      </c>
      <c r="C139" s="303"/>
      <c r="D139" s="304"/>
      <c r="E139" s="303"/>
      <c r="F139" s="28">
        <v>0</v>
      </c>
      <c r="G139" s="124"/>
      <c r="H139" s="124"/>
      <c r="I139" s="28"/>
    </row>
    <row r="140" spans="1:9" ht="38.25" thickBot="1">
      <c r="A140" s="20">
        <v>29</v>
      </c>
      <c r="B140" s="131" t="s">
        <v>1113</v>
      </c>
      <c r="C140" s="303"/>
      <c r="D140" s="303"/>
      <c r="E140" s="303"/>
      <c r="F140" s="28">
        <v>204.06</v>
      </c>
      <c r="G140" s="20" t="s">
        <v>796</v>
      </c>
      <c r="H140" s="20">
        <v>3</v>
      </c>
      <c r="I140" s="28">
        <v>159.19999999999999</v>
      </c>
    </row>
    <row r="141" spans="1:9" ht="57" thickBot="1">
      <c r="A141" s="51"/>
      <c r="B141" s="255" t="s">
        <v>906</v>
      </c>
      <c r="C141" s="255">
        <v>31967.5</v>
      </c>
      <c r="D141" s="255">
        <v>10655.5</v>
      </c>
      <c r="E141" s="255">
        <v>10655.5</v>
      </c>
      <c r="F141" s="255">
        <f>SUM(F142:F179)</f>
        <v>10655.500000000002</v>
      </c>
      <c r="G141" s="51"/>
      <c r="H141" s="260"/>
      <c r="I141" s="255">
        <f>SUM(I142:I179)</f>
        <v>8428.3213399999986</v>
      </c>
    </row>
    <row r="142" spans="1:9" ht="37.5">
      <c r="A142" s="252">
        <v>1</v>
      </c>
      <c r="B142" s="254" t="s">
        <v>910</v>
      </c>
      <c r="C142" s="257"/>
      <c r="D142" s="257"/>
      <c r="E142" s="257"/>
      <c r="F142" s="261">
        <v>838.9</v>
      </c>
      <c r="G142" s="242" t="s">
        <v>947</v>
      </c>
      <c r="H142" s="259">
        <v>7</v>
      </c>
      <c r="I142" s="261">
        <v>819.41588000000002</v>
      </c>
    </row>
    <row r="143" spans="1:9" ht="37.5">
      <c r="A143" s="235">
        <v>2</v>
      </c>
      <c r="B143" s="236" t="s">
        <v>911</v>
      </c>
      <c r="C143" s="237"/>
      <c r="D143" s="237"/>
      <c r="E143" s="237"/>
      <c r="F143" s="114">
        <v>447.9</v>
      </c>
      <c r="G143" s="240" t="s">
        <v>948</v>
      </c>
      <c r="H143" s="234">
        <v>15</v>
      </c>
      <c r="I143" s="114">
        <v>447.36156</v>
      </c>
    </row>
    <row r="144" spans="1:9" ht="18.75">
      <c r="A144" s="235">
        <v>3</v>
      </c>
      <c r="B144" s="236" t="s">
        <v>912</v>
      </c>
      <c r="C144" s="237"/>
      <c r="D144" s="237"/>
      <c r="E144" s="237"/>
      <c r="F144" s="114">
        <v>376.6</v>
      </c>
      <c r="G144" s="240">
        <v>43137</v>
      </c>
      <c r="H144" s="234">
        <v>5</v>
      </c>
      <c r="I144" s="114">
        <v>286.26676000000003</v>
      </c>
    </row>
    <row r="145" spans="1:9" ht="37.5">
      <c r="A145" s="252">
        <v>4</v>
      </c>
      <c r="B145" s="241" t="s">
        <v>913</v>
      </c>
      <c r="C145" s="237"/>
      <c r="D145" s="237"/>
      <c r="E145" s="237"/>
      <c r="F145" s="114">
        <v>396.36399999999998</v>
      </c>
      <c r="G145" s="242" t="s">
        <v>949</v>
      </c>
      <c r="H145" s="239">
        <v>10</v>
      </c>
      <c r="I145" s="114">
        <v>366.73088000000001</v>
      </c>
    </row>
    <row r="146" spans="1:9" s="82" customFormat="1" ht="37.5">
      <c r="A146" s="235">
        <v>5</v>
      </c>
      <c r="B146" s="241" t="s">
        <v>907</v>
      </c>
      <c r="C146" s="237"/>
      <c r="D146" s="237"/>
      <c r="E146" s="237"/>
      <c r="F146" s="114">
        <v>2576</v>
      </c>
      <c r="G146" s="242" t="s">
        <v>950</v>
      </c>
      <c r="H146" s="239">
        <v>6</v>
      </c>
      <c r="I146" s="114">
        <v>1389.4539199999999</v>
      </c>
    </row>
    <row r="147" spans="1:9" ht="37.5">
      <c r="A147" s="235">
        <v>6</v>
      </c>
      <c r="B147" s="236" t="s">
        <v>914</v>
      </c>
      <c r="C147" s="237"/>
      <c r="D147" s="237"/>
      <c r="E147" s="237"/>
      <c r="F147" s="114">
        <v>273.5</v>
      </c>
      <c r="G147" s="243" t="s">
        <v>951</v>
      </c>
      <c r="H147" s="234">
        <v>4</v>
      </c>
      <c r="I147" s="114">
        <v>256.45105999999998</v>
      </c>
    </row>
    <row r="148" spans="1:9" ht="37.5">
      <c r="A148" s="252">
        <v>7</v>
      </c>
      <c r="B148" s="236" t="s">
        <v>915</v>
      </c>
      <c r="C148" s="237"/>
      <c r="D148" s="237"/>
      <c r="E148" s="237"/>
      <c r="F148" s="114">
        <v>145.93600000000001</v>
      </c>
      <c r="G148" s="242" t="s">
        <v>952</v>
      </c>
      <c r="H148" s="239">
        <v>5</v>
      </c>
      <c r="I148" s="114">
        <v>145.93600000000001</v>
      </c>
    </row>
    <row r="149" spans="1:9" ht="37.5">
      <c r="A149" s="235">
        <v>8</v>
      </c>
      <c r="B149" s="236" t="s">
        <v>916</v>
      </c>
      <c r="C149" s="237"/>
      <c r="D149" s="237"/>
      <c r="E149" s="237"/>
      <c r="F149" s="114">
        <v>156.83600000000001</v>
      </c>
      <c r="G149" s="242" t="s">
        <v>953</v>
      </c>
      <c r="H149" s="239">
        <v>5</v>
      </c>
      <c r="I149" s="114">
        <v>155.46714</v>
      </c>
    </row>
    <row r="150" spans="1:9" ht="37.5">
      <c r="A150" s="235">
        <v>9</v>
      </c>
      <c r="B150" s="236" t="s">
        <v>917</v>
      </c>
      <c r="C150" s="237"/>
      <c r="D150" s="237"/>
      <c r="E150" s="237"/>
      <c r="F150" s="114">
        <v>363.33600000000001</v>
      </c>
      <c r="G150" s="238" t="s">
        <v>954</v>
      </c>
      <c r="H150" s="245">
        <v>3</v>
      </c>
      <c r="I150" s="114">
        <v>306.25208000000003</v>
      </c>
    </row>
    <row r="151" spans="1:9" ht="37.5">
      <c r="A151" s="252">
        <v>10</v>
      </c>
      <c r="B151" s="236" t="s">
        <v>918</v>
      </c>
      <c r="C151" s="237"/>
      <c r="D151" s="237"/>
      <c r="E151" s="237"/>
      <c r="F151" s="114">
        <v>534.43600000000004</v>
      </c>
      <c r="G151" s="246" t="s">
        <v>1212</v>
      </c>
      <c r="H151" s="247">
        <v>6</v>
      </c>
      <c r="I151" s="114">
        <v>342.40746999999999</v>
      </c>
    </row>
    <row r="152" spans="1:9" ht="37.5">
      <c r="A152" s="235">
        <v>11</v>
      </c>
      <c r="B152" s="236" t="s">
        <v>919</v>
      </c>
      <c r="C152" s="237"/>
      <c r="D152" s="237"/>
      <c r="E152" s="237"/>
      <c r="F152" s="114">
        <v>159.5</v>
      </c>
      <c r="G152" s="243" t="s">
        <v>955</v>
      </c>
      <c r="H152" s="234">
        <v>9</v>
      </c>
      <c r="I152" s="114">
        <v>158.56407000000002</v>
      </c>
    </row>
    <row r="153" spans="1:9" ht="37.5">
      <c r="A153" s="235">
        <v>12</v>
      </c>
      <c r="B153" s="236" t="s">
        <v>920</v>
      </c>
      <c r="C153" s="237"/>
      <c r="D153" s="237"/>
      <c r="E153" s="237"/>
      <c r="F153" s="114">
        <v>389.8</v>
      </c>
      <c r="G153" s="242" t="s">
        <v>956</v>
      </c>
      <c r="H153" s="239">
        <v>7</v>
      </c>
      <c r="I153" s="114">
        <v>270.16750999999999</v>
      </c>
    </row>
    <row r="154" spans="1:9" ht="18.75">
      <c r="A154" s="252">
        <v>13</v>
      </c>
      <c r="B154" s="236" t="s">
        <v>921</v>
      </c>
      <c r="C154" s="237"/>
      <c r="D154" s="237"/>
      <c r="E154" s="237"/>
      <c r="F154" s="114">
        <v>124.47199999999999</v>
      </c>
      <c r="G154" s="243">
        <v>43132</v>
      </c>
      <c r="H154" s="234">
        <v>3</v>
      </c>
      <c r="I154" s="114">
        <v>108.18300000000001</v>
      </c>
    </row>
    <row r="155" spans="1:9" ht="37.5">
      <c r="A155" s="235">
        <v>14</v>
      </c>
      <c r="B155" s="236" t="s">
        <v>922</v>
      </c>
      <c r="C155" s="237"/>
      <c r="D155" s="237"/>
      <c r="E155" s="237"/>
      <c r="F155" s="114">
        <v>248.5</v>
      </c>
      <c r="G155" s="243" t="s">
        <v>957</v>
      </c>
      <c r="H155" s="234">
        <v>5</v>
      </c>
      <c r="I155" s="114">
        <v>201.69540000000001</v>
      </c>
    </row>
    <row r="156" spans="1:9" ht="37.5">
      <c r="A156" s="235">
        <v>15</v>
      </c>
      <c r="B156" s="236" t="s">
        <v>923</v>
      </c>
      <c r="C156" s="237"/>
      <c r="D156" s="237"/>
      <c r="E156" s="237"/>
      <c r="F156" s="114">
        <v>264.60000000000002</v>
      </c>
      <c r="G156" s="242" t="s">
        <v>958</v>
      </c>
      <c r="H156" s="239">
        <v>3</v>
      </c>
      <c r="I156" s="114">
        <v>264.59947999999997</v>
      </c>
    </row>
    <row r="157" spans="1:9" ht="37.5">
      <c r="A157" s="252">
        <v>16</v>
      </c>
      <c r="B157" s="236" t="s">
        <v>924</v>
      </c>
      <c r="C157" s="237"/>
      <c r="D157" s="237"/>
      <c r="E157" s="237"/>
      <c r="F157" s="114">
        <v>175.636</v>
      </c>
      <c r="G157" s="243" t="s">
        <v>959</v>
      </c>
      <c r="H157" s="251">
        <v>3</v>
      </c>
      <c r="I157" s="114">
        <v>166.37191000000001</v>
      </c>
    </row>
    <row r="158" spans="1:9" ht="18.75">
      <c r="A158" s="235">
        <v>17</v>
      </c>
      <c r="B158" s="236" t="s">
        <v>925</v>
      </c>
      <c r="C158" s="237"/>
      <c r="D158" s="237"/>
      <c r="E158" s="237"/>
      <c r="F158" s="114">
        <v>145.69999999999999</v>
      </c>
      <c r="G158" s="242">
        <v>43153</v>
      </c>
      <c r="H158" s="239">
        <v>2</v>
      </c>
      <c r="I158" s="114">
        <v>133.45317</v>
      </c>
    </row>
    <row r="159" spans="1:9" ht="37.5">
      <c r="A159" s="235">
        <v>18</v>
      </c>
      <c r="B159" s="236" t="s">
        <v>926</v>
      </c>
      <c r="C159" s="237"/>
      <c r="D159" s="237"/>
      <c r="E159" s="237"/>
      <c r="F159" s="114">
        <v>185.964</v>
      </c>
      <c r="G159" s="242" t="s">
        <v>960</v>
      </c>
      <c r="H159" s="239">
        <v>3</v>
      </c>
      <c r="I159" s="114">
        <v>185.42545999999999</v>
      </c>
    </row>
    <row r="160" spans="1:9" ht="37.5">
      <c r="A160" s="252">
        <v>19</v>
      </c>
      <c r="B160" s="236" t="s">
        <v>927</v>
      </c>
      <c r="C160" s="237"/>
      <c r="D160" s="237"/>
      <c r="E160" s="237"/>
      <c r="F160" s="114">
        <v>405.26400000000001</v>
      </c>
      <c r="G160" s="242" t="s">
        <v>961</v>
      </c>
      <c r="H160" s="239">
        <v>4</v>
      </c>
      <c r="I160" s="114">
        <v>337.67478999999997</v>
      </c>
    </row>
    <row r="161" spans="1:9" ht="37.5">
      <c r="A161" s="235">
        <v>20</v>
      </c>
      <c r="B161" s="236" t="s">
        <v>928</v>
      </c>
      <c r="C161" s="237"/>
      <c r="D161" s="237"/>
      <c r="E161" s="237"/>
      <c r="F161" s="114">
        <v>44.863999999999997</v>
      </c>
      <c r="G161" s="243" t="s">
        <v>962</v>
      </c>
      <c r="H161" s="234">
        <v>1</v>
      </c>
      <c r="I161" s="114">
        <v>44.826190000000004</v>
      </c>
    </row>
    <row r="162" spans="1:9" ht="18.75">
      <c r="A162" s="235">
        <v>21</v>
      </c>
      <c r="B162" s="244" t="s">
        <v>929</v>
      </c>
      <c r="C162" s="237"/>
      <c r="D162" s="237"/>
      <c r="E162" s="237"/>
      <c r="F162" s="114">
        <v>176.26400000000001</v>
      </c>
      <c r="G162" s="233" t="s">
        <v>908</v>
      </c>
      <c r="H162" s="234">
        <v>2</v>
      </c>
      <c r="I162" s="114">
        <v>170.30285999999998</v>
      </c>
    </row>
    <row r="163" spans="1:9" ht="37.5">
      <c r="A163" s="252">
        <v>22</v>
      </c>
      <c r="B163" s="244" t="s">
        <v>930</v>
      </c>
      <c r="C163" s="237"/>
      <c r="D163" s="237"/>
      <c r="E163" s="237"/>
      <c r="F163" s="114">
        <v>170.96600000000001</v>
      </c>
      <c r="G163" s="233" t="s">
        <v>963</v>
      </c>
      <c r="H163" s="234">
        <v>4</v>
      </c>
      <c r="I163" s="114">
        <v>117.52500000000001</v>
      </c>
    </row>
    <row r="164" spans="1:9" ht="18.75">
      <c r="A164" s="235">
        <v>23</v>
      </c>
      <c r="B164" s="244" t="s">
        <v>931</v>
      </c>
      <c r="C164" s="237"/>
      <c r="D164" s="237"/>
      <c r="E164" s="237"/>
      <c r="F164" s="114">
        <v>14.27</v>
      </c>
      <c r="G164" s="233" t="s">
        <v>909</v>
      </c>
      <c r="H164" s="234">
        <v>2</v>
      </c>
      <c r="I164" s="114">
        <v>3.9563200000000003</v>
      </c>
    </row>
    <row r="165" spans="1:9" ht="37.5">
      <c r="A165" s="235">
        <v>24</v>
      </c>
      <c r="B165" s="236" t="s">
        <v>932</v>
      </c>
      <c r="C165" s="237"/>
      <c r="D165" s="237"/>
      <c r="E165" s="237"/>
      <c r="F165" s="114">
        <v>135.76400000000001</v>
      </c>
      <c r="G165" s="243" t="s">
        <v>964</v>
      </c>
      <c r="H165" s="234">
        <v>2</v>
      </c>
      <c r="I165" s="114">
        <v>97.577799999999996</v>
      </c>
    </row>
    <row r="166" spans="1:9" ht="37.5">
      <c r="A166" s="252">
        <v>25</v>
      </c>
      <c r="B166" s="236" t="s">
        <v>933</v>
      </c>
      <c r="C166" s="237"/>
      <c r="D166" s="237"/>
      <c r="E166" s="237"/>
      <c r="F166" s="114">
        <v>138.036</v>
      </c>
      <c r="G166" s="242" t="s">
        <v>848</v>
      </c>
      <c r="H166" s="239">
        <v>4</v>
      </c>
      <c r="I166" s="114">
        <v>136.38448</v>
      </c>
    </row>
    <row r="167" spans="1:9" ht="37.5">
      <c r="A167" s="235">
        <v>26</v>
      </c>
      <c r="B167" s="236" t="s">
        <v>934</v>
      </c>
      <c r="C167" s="237"/>
      <c r="D167" s="237"/>
      <c r="E167" s="237"/>
      <c r="F167" s="114">
        <v>67.963999999999999</v>
      </c>
      <c r="G167" s="242" t="s">
        <v>965</v>
      </c>
      <c r="H167" s="239">
        <v>2</v>
      </c>
      <c r="I167" s="114">
        <v>63.47457</v>
      </c>
    </row>
    <row r="168" spans="1:9" ht="18.75">
      <c r="A168" s="235">
        <v>27</v>
      </c>
      <c r="B168" s="236" t="s">
        <v>935</v>
      </c>
      <c r="C168" s="237"/>
      <c r="D168" s="237"/>
      <c r="E168" s="237"/>
      <c r="F168" s="114">
        <v>79.963999999999999</v>
      </c>
      <c r="G168" s="242">
        <v>43137</v>
      </c>
      <c r="H168" s="239">
        <v>2</v>
      </c>
      <c r="I168" s="114">
        <v>59.701010000000004</v>
      </c>
    </row>
    <row r="169" spans="1:9" ht="37.5">
      <c r="A169" s="252">
        <v>28</v>
      </c>
      <c r="B169" s="236" t="s">
        <v>936</v>
      </c>
      <c r="C169" s="237"/>
      <c r="D169" s="237"/>
      <c r="E169" s="237"/>
      <c r="F169" s="114">
        <v>40.1</v>
      </c>
      <c r="G169" s="242" t="s">
        <v>966</v>
      </c>
      <c r="H169" s="239">
        <v>3</v>
      </c>
      <c r="I169" s="114">
        <v>29.104620000000001</v>
      </c>
    </row>
    <row r="170" spans="1:9" ht="37.5">
      <c r="A170" s="235">
        <v>29</v>
      </c>
      <c r="B170" s="236" t="s">
        <v>937</v>
      </c>
      <c r="C170" s="237"/>
      <c r="D170" s="237"/>
      <c r="E170" s="237"/>
      <c r="F170" s="114">
        <v>59.4</v>
      </c>
      <c r="G170" s="243" t="s">
        <v>967</v>
      </c>
      <c r="H170" s="234">
        <v>1</v>
      </c>
      <c r="I170" s="114">
        <v>57.142960000000002</v>
      </c>
    </row>
    <row r="171" spans="1:9" ht="18.75">
      <c r="A171" s="235">
        <v>30</v>
      </c>
      <c r="B171" s="236" t="s">
        <v>938</v>
      </c>
      <c r="C171" s="237"/>
      <c r="D171" s="237"/>
      <c r="E171" s="237"/>
      <c r="F171" s="114">
        <v>78.563999999999993</v>
      </c>
      <c r="G171" s="243">
        <v>43147</v>
      </c>
      <c r="H171" s="234">
        <v>3</v>
      </c>
      <c r="I171" s="114">
        <v>62.408589999999997</v>
      </c>
    </row>
    <row r="172" spans="1:9" ht="18.75">
      <c r="A172" s="252">
        <v>31</v>
      </c>
      <c r="B172" s="236" t="s">
        <v>939</v>
      </c>
      <c r="C172" s="237"/>
      <c r="D172" s="237"/>
      <c r="E172" s="237"/>
      <c r="F172" s="114">
        <v>78.2</v>
      </c>
      <c r="G172" s="243">
        <v>43119</v>
      </c>
      <c r="H172" s="234">
        <v>2</v>
      </c>
      <c r="I172" s="114">
        <v>66.577850000000012</v>
      </c>
    </row>
    <row r="173" spans="1:9" ht="37.5">
      <c r="A173" s="235">
        <v>32</v>
      </c>
      <c r="B173" s="236" t="s">
        <v>940</v>
      </c>
      <c r="C173" s="237"/>
      <c r="D173" s="237"/>
      <c r="E173" s="237"/>
      <c r="F173" s="114">
        <v>576.66399999999999</v>
      </c>
      <c r="G173" s="248" t="s">
        <v>968</v>
      </c>
      <c r="H173" s="239">
        <v>5</v>
      </c>
      <c r="I173" s="114">
        <v>505.20059999999995</v>
      </c>
    </row>
    <row r="174" spans="1:9" ht="37.5">
      <c r="A174" s="235">
        <v>33</v>
      </c>
      <c r="B174" s="236" t="s">
        <v>941</v>
      </c>
      <c r="C174" s="237"/>
      <c r="D174" s="237"/>
      <c r="E174" s="237"/>
      <c r="F174" s="114">
        <v>300.10000000000002</v>
      </c>
      <c r="G174" s="248" t="s">
        <v>969</v>
      </c>
      <c r="H174" s="249">
        <v>2</v>
      </c>
      <c r="I174" s="114">
        <v>300.09444000000002</v>
      </c>
    </row>
    <row r="175" spans="1:9" ht="18.75">
      <c r="A175" s="252">
        <v>34</v>
      </c>
      <c r="B175" s="250" t="s">
        <v>942</v>
      </c>
      <c r="C175" s="237"/>
      <c r="D175" s="237"/>
      <c r="E175" s="237"/>
      <c r="F175" s="114">
        <v>190.4</v>
      </c>
      <c r="G175" s="238">
        <v>43196</v>
      </c>
      <c r="H175" s="239">
        <v>2</v>
      </c>
      <c r="I175" s="114">
        <v>129.28532000000001</v>
      </c>
    </row>
    <row r="176" spans="1:9" ht="18.75">
      <c r="A176" s="235">
        <v>35</v>
      </c>
      <c r="B176" s="236" t="s">
        <v>943</v>
      </c>
      <c r="C176" s="237"/>
      <c r="D176" s="237"/>
      <c r="E176" s="237"/>
      <c r="F176" s="114">
        <v>39.735999999999997</v>
      </c>
      <c r="G176" s="238" t="s">
        <v>354</v>
      </c>
      <c r="H176" s="239">
        <v>1</v>
      </c>
      <c r="I176" s="114">
        <v>29.314400000000003</v>
      </c>
    </row>
    <row r="177" spans="1:9" ht="18.75">
      <c r="A177" s="235">
        <v>36</v>
      </c>
      <c r="B177" s="250" t="s">
        <v>944</v>
      </c>
      <c r="C177" s="237"/>
      <c r="D177" s="237"/>
      <c r="E177" s="237"/>
      <c r="F177" s="114">
        <v>38</v>
      </c>
      <c r="G177" s="238">
        <v>43215</v>
      </c>
      <c r="H177" s="247">
        <v>1</v>
      </c>
      <c r="I177" s="114">
        <v>2.1667899999999998</v>
      </c>
    </row>
    <row r="178" spans="1:9" ht="37.5">
      <c r="A178" s="252">
        <v>37</v>
      </c>
      <c r="B178" s="236" t="s">
        <v>945</v>
      </c>
      <c r="C178" s="237"/>
      <c r="D178" s="237"/>
      <c r="E178" s="237"/>
      <c r="F178" s="114">
        <v>211.4</v>
      </c>
      <c r="G178" s="238" t="s">
        <v>970</v>
      </c>
      <c r="H178" s="239">
        <v>4</v>
      </c>
      <c r="I178" s="114">
        <v>211.4</v>
      </c>
    </row>
    <row r="179" spans="1:9" ht="19.5" thickBot="1">
      <c r="A179" s="235">
        <v>38</v>
      </c>
      <c r="B179" s="236" t="s">
        <v>946</v>
      </c>
      <c r="C179" s="237"/>
      <c r="D179" s="237"/>
      <c r="E179" s="237"/>
      <c r="F179" s="114">
        <v>5.6</v>
      </c>
      <c r="G179" s="242"/>
      <c r="H179" s="239"/>
      <c r="I179" s="114">
        <v>0</v>
      </c>
    </row>
    <row r="180" spans="1:9" ht="57" thickBot="1">
      <c r="A180" s="46"/>
      <c r="B180" s="47" t="s">
        <v>446</v>
      </c>
      <c r="C180" s="83">
        <v>32438.9</v>
      </c>
      <c r="D180" s="83">
        <v>10813.3</v>
      </c>
      <c r="E180" s="83">
        <v>10813.3</v>
      </c>
      <c r="F180" s="83">
        <f>SUM(F181:F202)</f>
        <v>10813.3</v>
      </c>
      <c r="G180" s="146"/>
      <c r="H180" s="85"/>
      <c r="I180" s="83">
        <v>7823.4</v>
      </c>
    </row>
    <row r="181" spans="1:9" ht="37.5">
      <c r="A181" s="43">
        <v>1</v>
      </c>
      <c r="B181" s="50" t="s">
        <v>460</v>
      </c>
      <c r="C181" s="144"/>
      <c r="D181" s="144"/>
      <c r="E181" s="144"/>
      <c r="F181" s="145">
        <v>979.2</v>
      </c>
      <c r="G181" s="89" t="s">
        <v>469</v>
      </c>
      <c r="H181" s="147">
        <v>10</v>
      </c>
      <c r="I181" s="145">
        <v>865.64512999999999</v>
      </c>
    </row>
    <row r="182" spans="1:9" ht="37.5">
      <c r="A182" s="20">
        <v>2</v>
      </c>
      <c r="B182" s="50" t="s">
        <v>461</v>
      </c>
      <c r="C182" s="142"/>
      <c r="D182" s="142"/>
      <c r="E182" s="142"/>
      <c r="F182" s="111">
        <v>739.2</v>
      </c>
      <c r="G182" s="93" t="s">
        <v>470</v>
      </c>
      <c r="H182" s="143">
        <v>7</v>
      </c>
      <c r="I182" s="111">
        <v>515.21853999999996</v>
      </c>
    </row>
    <row r="183" spans="1:9" ht="18.75">
      <c r="A183" s="20">
        <v>3</v>
      </c>
      <c r="B183" s="50" t="s">
        <v>462</v>
      </c>
      <c r="C183" s="111"/>
      <c r="D183" s="111"/>
      <c r="E183" s="111"/>
      <c r="F183" s="111">
        <v>76.7</v>
      </c>
      <c r="G183" s="93">
        <v>43153</v>
      </c>
      <c r="H183" s="143">
        <v>1</v>
      </c>
      <c r="I183" s="111">
        <v>0</v>
      </c>
    </row>
    <row r="184" spans="1:9" ht="37.5">
      <c r="A184" s="43">
        <v>4</v>
      </c>
      <c r="B184" s="34" t="s">
        <v>447</v>
      </c>
      <c r="C184" s="111"/>
      <c r="D184" s="111"/>
      <c r="E184" s="111"/>
      <c r="F184" s="111">
        <v>646.79999999999995</v>
      </c>
      <c r="G184" s="93" t="s">
        <v>471</v>
      </c>
      <c r="H184" s="143">
        <v>6</v>
      </c>
      <c r="I184" s="111">
        <v>517.68683999999996</v>
      </c>
    </row>
    <row r="185" spans="1:9" ht="37.5">
      <c r="A185" s="20">
        <v>5</v>
      </c>
      <c r="B185" s="34" t="s">
        <v>448</v>
      </c>
      <c r="C185" s="111"/>
      <c r="D185" s="111"/>
      <c r="E185" s="111"/>
      <c r="F185" s="111">
        <v>228.4</v>
      </c>
      <c r="G185" s="93" t="s">
        <v>472</v>
      </c>
      <c r="H185" s="143">
        <v>5</v>
      </c>
      <c r="I185" s="111">
        <v>204.05867999999998</v>
      </c>
    </row>
    <row r="186" spans="1:9" ht="37.5">
      <c r="A186" s="20">
        <v>6</v>
      </c>
      <c r="B186" s="34" t="s">
        <v>449</v>
      </c>
      <c r="C186" s="111"/>
      <c r="D186" s="111"/>
      <c r="E186" s="111"/>
      <c r="F186" s="111">
        <v>1040.4000000000001</v>
      </c>
      <c r="G186" s="93" t="s">
        <v>473</v>
      </c>
      <c r="H186" s="143">
        <v>5</v>
      </c>
      <c r="I186" s="111">
        <v>864.68765000000008</v>
      </c>
    </row>
    <row r="187" spans="1:9" ht="37.5">
      <c r="A187" s="43">
        <v>7</v>
      </c>
      <c r="B187" s="34" t="s">
        <v>450</v>
      </c>
      <c r="C187" s="111"/>
      <c r="D187" s="111"/>
      <c r="E187" s="111"/>
      <c r="F187" s="111">
        <v>208.6</v>
      </c>
      <c r="G187" s="93" t="s">
        <v>474</v>
      </c>
      <c r="H187" s="143">
        <v>5</v>
      </c>
      <c r="I187" s="111">
        <v>198.43306000000001</v>
      </c>
    </row>
    <row r="188" spans="1:9" ht="37.5">
      <c r="A188" s="20">
        <v>8</v>
      </c>
      <c r="B188" s="34" t="s">
        <v>451</v>
      </c>
      <c r="C188" s="111"/>
      <c r="D188" s="111"/>
      <c r="E188" s="111"/>
      <c r="F188" s="111">
        <v>765.3</v>
      </c>
      <c r="G188" s="93" t="s">
        <v>475</v>
      </c>
      <c r="H188" s="143">
        <v>11</v>
      </c>
      <c r="I188" s="111">
        <v>593.37282999999991</v>
      </c>
    </row>
    <row r="189" spans="1:9" ht="18.75">
      <c r="A189" s="20">
        <v>9</v>
      </c>
      <c r="B189" s="34" t="s">
        <v>452</v>
      </c>
      <c r="C189" s="111"/>
      <c r="D189" s="111"/>
      <c r="E189" s="111"/>
      <c r="F189" s="111">
        <v>412</v>
      </c>
      <c r="G189" s="93">
        <v>43122</v>
      </c>
      <c r="H189" s="143">
        <v>3</v>
      </c>
      <c r="I189" s="111">
        <v>412</v>
      </c>
    </row>
    <row r="190" spans="1:9" ht="37.5">
      <c r="A190" s="43">
        <v>10</v>
      </c>
      <c r="B190" s="34" t="s">
        <v>453</v>
      </c>
      <c r="C190" s="111"/>
      <c r="D190" s="111"/>
      <c r="E190" s="111"/>
      <c r="F190" s="111">
        <v>866.8</v>
      </c>
      <c r="G190" s="93" t="s">
        <v>476</v>
      </c>
      <c r="H190" s="143">
        <v>11</v>
      </c>
      <c r="I190" s="111">
        <v>616.02091000000007</v>
      </c>
    </row>
    <row r="191" spans="1:9" ht="37.5">
      <c r="A191" s="20">
        <v>11</v>
      </c>
      <c r="B191" s="34" t="s">
        <v>454</v>
      </c>
      <c r="C191" s="111"/>
      <c r="D191" s="111"/>
      <c r="E191" s="111"/>
      <c r="F191" s="111">
        <v>164.8</v>
      </c>
      <c r="G191" s="93" t="s">
        <v>477</v>
      </c>
      <c r="H191" s="143">
        <v>4</v>
      </c>
      <c r="I191" s="111" t="s">
        <v>1134</v>
      </c>
    </row>
    <row r="192" spans="1:9" ht="37.5">
      <c r="A192" s="20">
        <v>12</v>
      </c>
      <c r="B192" s="34" t="s">
        <v>455</v>
      </c>
      <c r="C192" s="111"/>
      <c r="D192" s="111"/>
      <c r="E192" s="111"/>
      <c r="F192" s="111">
        <v>796</v>
      </c>
      <c r="G192" s="93" t="s">
        <v>432</v>
      </c>
      <c r="H192" s="143">
        <v>17</v>
      </c>
      <c r="I192" s="111">
        <v>455.53906999999998</v>
      </c>
    </row>
    <row r="193" spans="1:9" ht="37.5">
      <c r="A193" s="43">
        <v>13</v>
      </c>
      <c r="B193" s="34" t="s">
        <v>456</v>
      </c>
      <c r="C193" s="111"/>
      <c r="D193" s="111"/>
      <c r="E193" s="111"/>
      <c r="F193" s="111">
        <v>403.6</v>
      </c>
      <c r="G193" s="93" t="s">
        <v>478</v>
      </c>
      <c r="H193" s="143">
        <v>10</v>
      </c>
      <c r="I193" s="111">
        <v>402.57236</v>
      </c>
    </row>
    <row r="194" spans="1:9" ht="37.5">
      <c r="A194" s="20">
        <v>14</v>
      </c>
      <c r="B194" s="34" t="s">
        <v>457</v>
      </c>
      <c r="C194" s="111"/>
      <c r="D194" s="111"/>
      <c r="E194" s="111"/>
      <c r="F194" s="111">
        <v>1232.5</v>
      </c>
      <c r="G194" s="93" t="s">
        <v>479</v>
      </c>
      <c r="H194" s="143">
        <v>19</v>
      </c>
      <c r="I194" s="111">
        <v>710.41895999999997</v>
      </c>
    </row>
    <row r="195" spans="1:9" ht="37.5">
      <c r="A195" s="20">
        <v>15</v>
      </c>
      <c r="B195" s="34" t="s">
        <v>458</v>
      </c>
      <c r="C195" s="111"/>
      <c r="D195" s="111"/>
      <c r="E195" s="111"/>
      <c r="F195" s="111">
        <v>547.5</v>
      </c>
      <c r="G195" s="93" t="s">
        <v>480</v>
      </c>
      <c r="H195" s="143">
        <v>8</v>
      </c>
      <c r="I195" s="111">
        <v>443.27062999999998</v>
      </c>
    </row>
    <row r="196" spans="1:9" ht="37.5">
      <c r="A196" s="43">
        <v>16</v>
      </c>
      <c r="B196" s="34" t="s">
        <v>459</v>
      </c>
      <c r="C196" s="111"/>
      <c r="D196" s="111"/>
      <c r="E196" s="111"/>
      <c r="F196" s="111">
        <v>1094</v>
      </c>
      <c r="G196" s="93" t="s">
        <v>481</v>
      </c>
      <c r="H196" s="143">
        <v>15</v>
      </c>
      <c r="I196" s="111">
        <v>652.16739000000007</v>
      </c>
    </row>
    <row r="197" spans="1:9" ht="18.75">
      <c r="A197" s="20">
        <v>17</v>
      </c>
      <c r="B197" s="34" t="s">
        <v>463</v>
      </c>
      <c r="C197" s="111"/>
      <c r="D197" s="111"/>
      <c r="E197" s="111"/>
      <c r="F197" s="111">
        <v>106.8</v>
      </c>
      <c r="G197" s="93">
        <v>43137</v>
      </c>
      <c r="H197" s="143">
        <v>2</v>
      </c>
      <c r="I197" s="111">
        <v>55.981180000000002</v>
      </c>
    </row>
    <row r="198" spans="1:9" ht="37.5">
      <c r="A198" s="20">
        <v>18</v>
      </c>
      <c r="B198" s="34" t="s">
        <v>464</v>
      </c>
      <c r="C198" s="111"/>
      <c r="D198" s="111"/>
      <c r="E198" s="111"/>
      <c r="F198" s="111">
        <v>167.6</v>
      </c>
      <c r="G198" s="93" t="s">
        <v>482</v>
      </c>
      <c r="H198" s="143">
        <v>4</v>
      </c>
      <c r="I198" s="111">
        <v>68.468279999999993</v>
      </c>
    </row>
    <row r="199" spans="1:9" ht="37.5">
      <c r="A199" s="43">
        <v>19</v>
      </c>
      <c r="B199" s="34" t="s">
        <v>466</v>
      </c>
      <c r="C199" s="111"/>
      <c r="D199" s="111"/>
      <c r="E199" s="111"/>
      <c r="F199" s="111">
        <v>66</v>
      </c>
      <c r="G199" s="93" t="s">
        <v>483</v>
      </c>
      <c r="H199" s="143">
        <v>3</v>
      </c>
      <c r="I199" s="111">
        <v>25.751639999999998</v>
      </c>
    </row>
    <row r="200" spans="1:9" ht="18.75">
      <c r="A200" s="20">
        <v>20</v>
      </c>
      <c r="B200" s="34" t="s">
        <v>465</v>
      </c>
      <c r="C200" s="111"/>
      <c r="D200" s="111"/>
      <c r="E200" s="111"/>
      <c r="F200" s="111">
        <v>64.8</v>
      </c>
      <c r="G200" s="93"/>
      <c r="H200" s="143"/>
      <c r="I200" s="111">
        <v>0</v>
      </c>
    </row>
    <row r="201" spans="1:9" ht="18.75">
      <c r="A201" s="20">
        <v>21</v>
      </c>
      <c r="B201" s="34" t="s">
        <v>467</v>
      </c>
      <c r="C201" s="111"/>
      <c r="D201" s="111"/>
      <c r="E201" s="111"/>
      <c r="F201" s="111">
        <v>96.8</v>
      </c>
      <c r="G201" s="93"/>
      <c r="H201" s="143"/>
      <c r="I201" s="111">
        <v>0</v>
      </c>
    </row>
    <row r="202" spans="1:9" ht="19.5" thickBot="1">
      <c r="A202" s="43">
        <v>22</v>
      </c>
      <c r="B202" s="34" t="s">
        <v>468</v>
      </c>
      <c r="C202" s="111"/>
      <c r="D202" s="111"/>
      <c r="E202" s="111"/>
      <c r="F202" s="111">
        <v>109.5</v>
      </c>
      <c r="G202" s="93"/>
      <c r="H202" s="143"/>
      <c r="I202" s="111"/>
    </row>
    <row r="203" spans="1:9" ht="38.25" thickBot="1">
      <c r="A203" s="128"/>
      <c r="B203" s="47" t="s">
        <v>644</v>
      </c>
      <c r="C203" s="48">
        <v>44827</v>
      </c>
      <c r="D203" s="176">
        <v>14942.2</v>
      </c>
      <c r="E203" s="48">
        <v>14942.2</v>
      </c>
      <c r="F203" s="176">
        <f>SUM(F204:F236)</f>
        <v>14942.2</v>
      </c>
      <c r="G203" s="51"/>
      <c r="H203" s="179"/>
      <c r="I203" s="48">
        <f>SUM(I204:I236)</f>
        <v>12702.300000000001</v>
      </c>
    </row>
    <row r="204" spans="1:9" ht="37.5">
      <c r="A204" s="43">
        <v>1</v>
      </c>
      <c r="B204" s="50" t="s">
        <v>645</v>
      </c>
      <c r="C204" s="30"/>
      <c r="D204" s="30"/>
      <c r="E204" s="30"/>
      <c r="F204" s="30">
        <v>5863.2</v>
      </c>
      <c r="G204" s="26" t="s">
        <v>677</v>
      </c>
      <c r="H204" s="29">
        <v>13</v>
      </c>
      <c r="I204" s="30">
        <v>5696</v>
      </c>
    </row>
    <row r="205" spans="1:9" ht="37.5">
      <c r="A205" s="43">
        <v>2</v>
      </c>
      <c r="B205" s="50" t="s">
        <v>646</v>
      </c>
      <c r="C205" s="30"/>
      <c r="D205" s="30"/>
      <c r="E205" s="30"/>
      <c r="F205" s="30">
        <v>646</v>
      </c>
      <c r="G205" s="26" t="s">
        <v>678</v>
      </c>
      <c r="H205" s="29">
        <v>5</v>
      </c>
      <c r="I205" s="30">
        <v>644.5</v>
      </c>
    </row>
    <row r="206" spans="1:9" ht="37.5">
      <c r="A206" s="43">
        <v>3</v>
      </c>
      <c r="B206" s="50" t="s">
        <v>647</v>
      </c>
      <c r="C206" s="30"/>
      <c r="D206" s="30"/>
      <c r="E206" s="30"/>
      <c r="F206" s="30">
        <v>567.5</v>
      </c>
      <c r="G206" s="26" t="s">
        <v>440</v>
      </c>
      <c r="H206" s="29">
        <v>8</v>
      </c>
      <c r="I206" s="30">
        <v>419.7</v>
      </c>
    </row>
    <row r="207" spans="1:9" ht="37.5">
      <c r="A207" s="43">
        <v>4</v>
      </c>
      <c r="B207" s="50" t="s">
        <v>648</v>
      </c>
      <c r="C207" s="30"/>
      <c r="D207" s="30"/>
      <c r="E207" s="30"/>
      <c r="F207" s="30">
        <v>1871</v>
      </c>
      <c r="G207" s="26" t="s">
        <v>679</v>
      </c>
      <c r="H207" s="29">
        <v>5</v>
      </c>
      <c r="I207" s="30">
        <v>1546.5</v>
      </c>
    </row>
    <row r="208" spans="1:9" ht="18.75">
      <c r="A208" s="43">
        <v>5</v>
      </c>
      <c r="B208" s="50" t="s">
        <v>649</v>
      </c>
      <c r="C208" s="30"/>
      <c r="D208" s="30"/>
      <c r="E208" s="30"/>
      <c r="F208" s="30">
        <v>306.39999999999998</v>
      </c>
      <c r="G208" s="26">
        <v>43123</v>
      </c>
      <c r="H208" s="29">
        <v>2</v>
      </c>
      <c r="I208" s="30">
        <v>306</v>
      </c>
    </row>
    <row r="209" spans="1:9" ht="37.5">
      <c r="A209" s="43">
        <v>6</v>
      </c>
      <c r="B209" s="50" t="s">
        <v>650</v>
      </c>
      <c r="C209" s="30"/>
      <c r="D209" s="30"/>
      <c r="E209" s="30"/>
      <c r="F209" s="30">
        <v>252.1</v>
      </c>
      <c r="G209" s="26" t="s">
        <v>349</v>
      </c>
      <c r="H209" s="29">
        <v>5</v>
      </c>
      <c r="I209" s="30">
        <v>157.5</v>
      </c>
    </row>
    <row r="210" spans="1:9" ht="37.5">
      <c r="A210" s="43">
        <v>7</v>
      </c>
      <c r="B210" s="50" t="s">
        <v>651</v>
      </c>
      <c r="C210" s="30"/>
      <c r="D210" s="30"/>
      <c r="E210" s="30"/>
      <c r="F210" s="30">
        <v>533.1</v>
      </c>
      <c r="G210" s="26" t="s">
        <v>680</v>
      </c>
      <c r="H210" s="29">
        <v>2</v>
      </c>
      <c r="I210" s="30">
        <v>306.60000000000002</v>
      </c>
    </row>
    <row r="211" spans="1:9" ht="18.75">
      <c r="A211" s="43">
        <v>8</v>
      </c>
      <c r="B211" s="50" t="s">
        <v>652</v>
      </c>
      <c r="C211" s="30"/>
      <c r="D211" s="30"/>
      <c r="E211" s="30"/>
      <c r="F211" s="30">
        <v>163.80000000000001</v>
      </c>
      <c r="G211" s="26">
        <v>43180</v>
      </c>
      <c r="H211" s="29">
        <v>1</v>
      </c>
      <c r="I211" s="30">
        <v>80</v>
      </c>
    </row>
    <row r="212" spans="1:9" ht="37.5">
      <c r="A212" s="43">
        <v>9</v>
      </c>
      <c r="B212" s="50" t="s">
        <v>653</v>
      </c>
      <c r="C212" s="30"/>
      <c r="D212" s="30"/>
      <c r="E212" s="30"/>
      <c r="F212" s="30">
        <v>332.7</v>
      </c>
      <c r="G212" s="26" t="s">
        <v>681</v>
      </c>
      <c r="H212" s="29">
        <v>4</v>
      </c>
      <c r="I212" s="30">
        <v>285.89999999999998</v>
      </c>
    </row>
    <row r="213" spans="1:9" ht="18.75">
      <c r="A213" s="43">
        <v>10</v>
      </c>
      <c r="B213" s="50" t="s">
        <v>654</v>
      </c>
      <c r="C213" s="30"/>
      <c r="D213" s="30"/>
      <c r="E213" s="30"/>
      <c r="F213" s="30">
        <v>182.3</v>
      </c>
      <c r="G213" s="26">
        <v>43136</v>
      </c>
      <c r="H213" s="29">
        <v>2</v>
      </c>
      <c r="I213" s="30">
        <v>175.7</v>
      </c>
    </row>
    <row r="214" spans="1:9" ht="37.5">
      <c r="A214" s="43">
        <v>11</v>
      </c>
      <c r="B214" s="50" t="s">
        <v>655</v>
      </c>
      <c r="C214" s="30"/>
      <c r="D214" s="30"/>
      <c r="E214" s="30"/>
      <c r="F214" s="30">
        <v>663.3</v>
      </c>
      <c r="G214" s="26" t="s">
        <v>56</v>
      </c>
      <c r="H214" s="29">
        <v>3</v>
      </c>
      <c r="I214" s="30">
        <v>353.6</v>
      </c>
    </row>
    <row r="215" spans="1:9" ht="18.75">
      <c r="A215" s="43">
        <v>12</v>
      </c>
      <c r="B215" s="50" t="s">
        <v>656</v>
      </c>
      <c r="C215" s="30"/>
      <c r="D215" s="30"/>
      <c r="E215" s="30"/>
      <c r="F215" s="30">
        <v>437.9</v>
      </c>
      <c r="G215" s="26">
        <v>43125</v>
      </c>
      <c r="H215" s="29">
        <v>1</v>
      </c>
      <c r="I215" s="30">
        <v>234.4</v>
      </c>
    </row>
    <row r="216" spans="1:9" ht="18.75">
      <c r="A216" s="43">
        <v>13</v>
      </c>
      <c r="B216" s="50" t="s">
        <v>657</v>
      </c>
      <c r="C216" s="30"/>
      <c r="D216" s="30"/>
      <c r="E216" s="30"/>
      <c r="F216" s="30">
        <v>109.9</v>
      </c>
      <c r="G216" s="26">
        <v>43131</v>
      </c>
      <c r="H216" s="29">
        <v>2</v>
      </c>
      <c r="I216" s="30">
        <v>77.900000000000006</v>
      </c>
    </row>
    <row r="217" spans="1:9" ht="37.5">
      <c r="A217" s="43">
        <v>14</v>
      </c>
      <c r="B217" s="50" t="s">
        <v>658</v>
      </c>
      <c r="C217" s="30"/>
      <c r="D217" s="30"/>
      <c r="E217" s="30"/>
      <c r="F217" s="30">
        <v>472.6</v>
      </c>
      <c r="G217" s="26" t="s">
        <v>682</v>
      </c>
      <c r="H217" s="29">
        <v>5</v>
      </c>
      <c r="I217" s="30">
        <v>350.4</v>
      </c>
    </row>
    <row r="218" spans="1:9" ht="37.5">
      <c r="A218" s="43">
        <v>15</v>
      </c>
      <c r="B218" s="50" t="s">
        <v>659</v>
      </c>
      <c r="C218" s="30"/>
      <c r="D218" s="30"/>
      <c r="E218" s="30"/>
      <c r="F218" s="30">
        <v>179</v>
      </c>
      <c r="G218" s="26" t="s">
        <v>42</v>
      </c>
      <c r="H218" s="29">
        <v>4</v>
      </c>
      <c r="I218" s="30">
        <v>170.9</v>
      </c>
    </row>
    <row r="219" spans="1:9" ht="18.75">
      <c r="A219" s="43">
        <v>16</v>
      </c>
      <c r="B219" s="50" t="s">
        <v>660</v>
      </c>
      <c r="C219" s="30"/>
      <c r="D219" s="30"/>
      <c r="E219" s="30"/>
      <c r="F219" s="30">
        <v>156.30000000000001</v>
      </c>
      <c r="G219" s="26">
        <v>43138</v>
      </c>
      <c r="H219" s="29">
        <v>3</v>
      </c>
      <c r="I219" s="30">
        <v>115.9</v>
      </c>
    </row>
    <row r="220" spans="1:9" ht="37.5">
      <c r="A220" s="43">
        <v>17</v>
      </c>
      <c r="B220" s="50" t="s">
        <v>661</v>
      </c>
      <c r="C220" s="30"/>
      <c r="D220" s="30"/>
      <c r="E220" s="30"/>
      <c r="F220" s="30">
        <v>214.2</v>
      </c>
      <c r="G220" s="26" t="s">
        <v>683</v>
      </c>
      <c r="H220" s="29">
        <v>4</v>
      </c>
      <c r="I220" s="30">
        <v>144.5</v>
      </c>
    </row>
    <row r="221" spans="1:9" ht="37.5">
      <c r="A221" s="43">
        <v>18</v>
      </c>
      <c r="B221" s="50" t="s">
        <v>662</v>
      </c>
      <c r="C221" s="30"/>
      <c r="D221" s="30"/>
      <c r="E221" s="30"/>
      <c r="F221" s="30">
        <v>192.6</v>
      </c>
      <c r="G221" s="26" t="s">
        <v>684</v>
      </c>
      <c r="H221" s="29">
        <v>4</v>
      </c>
      <c r="I221" s="30">
        <v>125.8</v>
      </c>
    </row>
    <row r="222" spans="1:9" ht="18.75">
      <c r="A222" s="43">
        <v>19</v>
      </c>
      <c r="B222" s="50" t="s">
        <v>663</v>
      </c>
      <c r="C222" s="30"/>
      <c r="D222" s="30"/>
      <c r="E222" s="30"/>
      <c r="F222" s="30">
        <v>276.7</v>
      </c>
      <c r="G222" s="26">
        <v>43132</v>
      </c>
      <c r="H222" s="29">
        <v>1</v>
      </c>
      <c r="I222" s="30">
        <v>257</v>
      </c>
    </row>
    <row r="223" spans="1:9" ht="18.75">
      <c r="A223" s="43">
        <v>20</v>
      </c>
      <c r="B223" s="50" t="s">
        <v>664</v>
      </c>
      <c r="C223" s="30"/>
      <c r="D223" s="30"/>
      <c r="E223" s="30"/>
      <c r="F223" s="30">
        <v>65.3</v>
      </c>
      <c r="G223" s="26">
        <v>43124</v>
      </c>
      <c r="H223" s="29">
        <v>1</v>
      </c>
      <c r="I223" s="30">
        <v>44</v>
      </c>
    </row>
    <row r="224" spans="1:9" ht="18.75">
      <c r="A224" s="43">
        <v>21</v>
      </c>
      <c r="B224" s="50" t="s">
        <v>665</v>
      </c>
      <c r="C224" s="30"/>
      <c r="D224" s="30"/>
      <c r="E224" s="30"/>
      <c r="F224" s="30">
        <v>148.19999999999999</v>
      </c>
      <c r="G224" s="26">
        <v>43129</v>
      </c>
      <c r="H224" s="29">
        <v>2</v>
      </c>
      <c r="I224" s="30">
        <v>148</v>
      </c>
    </row>
    <row r="225" spans="1:9" ht="18.75">
      <c r="A225" s="43">
        <v>22</v>
      </c>
      <c r="B225" s="50" t="s">
        <v>666</v>
      </c>
      <c r="C225" s="30"/>
      <c r="D225" s="30"/>
      <c r="E225" s="30"/>
      <c r="F225" s="30">
        <v>350</v>
      </c>
      <c r="G225" s="26">
        <v>43131</v>
      </c>
      <c r="H225" s="29">
        <v>2</v>
      </c>
      <c r="I225" s="30">
        <v>350</v>
      </c>
    </row>
    <row r="226" spans="1:9" ht="18.75">
      <c r="A226" s="43">
        <v>23</v>
      </c>
      <c r="B226" s="50" t="s">
        <v>667</v>
      </c>
      <c r="C226" s="30"/>
      <c r="D226" s="30"/>
      <c r="E226" s="30"/>
      <c r="F226" s="30">
        <v>63.6</v>
      </c>
      <c r="G226" s="26"/>
      <c r="H226" s="29"/>
      <c r="I226" s="30"/>
    </row>
    <row r="227" spans="1:9" ht="18.75">
      <c r="A227" s="43">
        <v>24</v>
      </c>
      <c r="B227" s="50" t="s">
        <v>685</v>
      </c>
      <c r="C227" s="30"/>
      <c r="D227" s="30"/>
      <c r="E227" s="30"/>
      <c r="F227" s="30">
        <v>155.30000000000001</v>
      </c>
      <c r="G227" s="26">
        <v>43130</v>
      </c>
      <c r="H227" s="29">
        <v>2</v>
      </c>
      <c r="I227" s="30">
        <v>138.1</v>
      </c>
    </row>
    <row r="228" spans="1:9" ht="18.75">
      <c r="A228" s="43">
        <v>25</v>
      </c>
      <c r="B228" s="50" t="s">
        <v>668</v>
      </c>
      <c r="C228" s="30"/>
      <c r="D228" s="30"/>
      <c r="E228" s="30"/>
      <c r="F228" s="30">
        <v>55</v>
      </c>
      <c r="G228" s="26">
        <v>43131</v>
      </c>
      <c r="H228" s="29">
        <v>2</v>
      </c>
      <c r="I228" s="30">
        <v>36.9</v>
      </c>
    </row>
    <row r="229" spans="1:9" ht="37.5">
      <c r="A229" s="43">
        <v>26</v>
      </c>
      <c r="B229" s="50" t="s">
        <v>669</v>
      </c>
      <c r="C229" s="30"/>
      <c r="D229" s="30"/>
      <c r="E229" s="30"/>
      <c r="F229" s="30">
        <v>58</v>
      </c>
      <c r="G229" s="26" t="s">
        <v>686</v>
      </c>
      <c r="H229" s="29">
        <v>3</v>
      </c>
      <c r="I229" s="30">
        <v>54</v>
      </c>
    </row>
    <row r="230" spans="1:9" ht="18.75">
      <c r="A230" s="43">
        <v>27</v>
      </c>
      <c r="B230" s="50" t="s">
        <v>670</v>
      </c>
      <c r="C230" s="30"/>
      <c r="D230" s="30"/>
      <c r="E230" s="30"/>
      <c r="F230" s="30">
        <v>27.5</v>
      </c>
      <c r="G230" s="26">
        <v>43126</v>
      </c>
      <c r="H230" s="29">
        <v>1</v>
      </c>
      <c r="I230" s="30">
        <v>22.2</v>
      </c>
    </row>
    <row r="231" spans="1:9" ht="18.75">
      <c r="A231" s="43">
        <v>28</v>
      </c>
      <c r="B231" s="50" t="s">
        <v>671</v>
      </c>
      <c r="C231" s="30"/>
      <c r="D231" s="30"/>
      <c r="E231" s="30"/>
      <c r="F231" s="30">
        <v>24.5</v>
      </c>
      <c r="G231" s="26">
        <v>43133</v>
      </c>
      <c r="H231" s="29">
        <v>1</v>
      </c>
      <c r="I231" s="30">
        <v>22.3</v>
      </c>
    </row>
    <row r="232" spans="1:9" ht="18.75">
      <c r="A232" s="43">
        <v>29</v>
      </c>
      <c r="B232" s="50" t="s">
        <v>672</v>
      </c>
      <c r="C232" s="30"/>
      <c r="D232" s="30"/>
      <c r="E232" s="30"/>
      <c r="F232" s="30">
        <v>126.3</v>
      </c>
      <c r="G232" s="26">
        <v>43178</v>
      </c>
      <c r="H232" s="29">
        <v>3</v>
      </c>
      <c r="I232" s="30">
        <v>93.1</v>
      </c>
    </row>
    <row r="233" spans="1:9" ht="18.75">
      <c r="A233" s="43">
        <v>30</v>
      </c>
      <c r="B233" s="178" t="s">
        <v>673</v>
      </c>
      <c r="C233" s="30"/>
      <c r="D233" s="30"/>
      <c r="E233" s="30"/>
      <c r="F233" s="30">
        <v>69.900000000000006</v>
      </c>
      <c r="G233" s="26">
        <v>43216</v>
      </c>
      <c r="H233" s="29">
        <v>1</v>
      </c>
      <c r="I233" s="30"/>
    </row>
    <row r="234" spans="1:9" ht="18.75">
      <c r="A234" s="43">
        <v>31</v>
      </c>
      <c r="B234" s="50" t="s">
        <v>674</v>
      </c>
      <c r="C234" s="30"/>
      <c r="D234" s="30"/>
      <c r="E234" s="30"/>
      <c r="F234" s="30">
        <v>255.2</v>
      </c>
      <c r="G234" s="26">
        <v>43143</v>
      </c>
      <c r="H234" s="29">
        <v>4</v>
      </c>
      <c r="I234" s="30">
        <v>227</v>
      </c>
    </row>
    <row r="235" spans="1:9" ht="18.75">
      <c r="A235" s="43">
        <v>32</v>
      </c>
      <c r="B235" s="50" t="s">
        <v>675</v>
      </c>
      <c r="C235" s="30"/>
      <c r="D235" s="30"/>
      <c r="E235" s="30"/>
      <c r="F235" s="30">
        <v>50.2</v>
      </c>
      <c r="G235" s="26">
        <v>43137</v>
      </c>
      <c r="H235" s="29">
        <v>1</v>
      </c>
      <c r="I235" s="30">
        <v>50.2</v>
      </c>
    </row>
    <row r="236" spans="1:9" ht="19.5" thickBot="1">
      <c r="A236" s="43">
        <v>33</v>
      </c>
      <c r="B236" s="50" t="s">
        <v>676</v>
      </c>
      <c r="C236" s="30"/>
      <c r="D236" s="30"/>
      <c r="E236" s="30"/>
      <c r="F236" s="30">
        <v>72.599999999999994</v>
      </c>
      <c r="G236" s="26">
        <v>43154</v>
      </c>
      <c r="H236" s="29">
        <v>1</v>
      </c>
      <c r="I236" s="30">
        <v>67.7</v>
      </c>
    </row>
    <row r="237" spans="1:9" ht="38.25" thickBot="1">
      <c r="A237" s="46"/>
      <c r="B237" s="69" t="s">
        <v>190</v>
      </c>
      <c r="C237" s="48">
        <v>35560.699999999997</v>
      </c>
      <c r="D237" s="48">
        <v>11853.5</v>
      </c>
      <c r="E237" s="48">
        <v>11853.5</v>
      </c>
      <c r="F237" s="48">
        <f>SUM(F238:F257)</f>
        <v>11853.5</v>
      </c>
      <c r="G237" s="51"/>
      <c r="H237" s="52"/>
      <c r="I237" s="48">
        <f>SUM(I238:I257)</f>
        <v>8038.4799999999987</v>
      </c>
    </row>
    <row r="238" spans="1:9" ht="37.5">
      <c r="A238" s="43">
        <v>1</v>
      </c>
      <c r="B238" s="78" t="s">
        <v>201</v>
      </c>
      <c r="C238" s="77"/>
      <c r="D238" s="77"/>
      <c r="E238" s="77"/>
      <c r="F238" s="30">
        <v>2506.5</v>
      </c>
      <c r="G238" s="26" t="s">
        <v>200</v>
      </c>
      <c r="H238" s="29">
        <v>31</v>
      </c>
      <c r="I238" s="30">
        <v>1928.6</v>
      </c>
    </row>
    <row r="239" spans="1:9" ht="37.5">
      <c r="A239" s="20">
        <v>2</v>
      </c>
      <c r="B239" s="79" t="s">
        <v>202</v>
      </c>
      <c r="C239" s="76"/>
      <c r="D239" s="76"/>
      <c r="E239" s="76"/>
      <c r="F239" s="28">
        <v>140</v>
      </c>
      <c r="G239" s="38" t="s">
        <v>206</v>
      </c>
      <c r="H239" s="29">
        <v>5</v>
      </c>
      <c r="I239" s="30">
        <v>94.6</v>
      </c>
    </row>
    <row r="240" spans="1:9" ht="37.5">
      <c r="A240" s="20">
        <v>3</v>
      </c>
      <c r="B240" s="79" t="s">
        <v>191</v>
      </c>
      <c r="C240" s="76"/>
      <c r="D240" s="76"/>
      <c r="E240" s="76"/>
      <c r="F240" s="28">
        <v>130</v>
      </c>
      <c r="G240" s="38" t="s">
        <v>43</v>
      </c>
      <c r="H240" s="29">
        <v>5</v>
      </c>
      <c r="I240" s="30">
        <v>99.7</v>
      </c>
    </row>
    <row r="241" spans="1:9" ht="37.5">
      <c r="A241" s="43">
        <v>4</v>
      </c>
      <c r="B241" s="79" t="s">
        <v>203</v>
      </c>
      <c r="C241" s="76"/>
      <c r="D241" s="76"/>
      <c r="E241" s="76"/>
      <c r="F241" s="28">
        <v>1640</v>
      </c>
      <c r="G241" s="38" t="s">
        <v>207</v>
      </c>
      <c r="H241" s="29">
        <v>5</v>
      </c>
      <c r="I241" s="30">
        <v>965</v>
      </c>
    </row>
    <row r="242" spans="1:9" ht="37.5">
      <c r="A242" s="20">
        <v>5</v>
      </c>
      <c r="B242" s="79" t="s">
        <v>204</v>
      </c>
      <c r="C242" s="76"/>
      <c r="D242" s="76"/>
      <c r="E242" s="76"/>
      <c r="F242" s="28">
        <v>460</v>
      </c>
      <c r="G242" s="38" t="s">
        <v>208</v>
      </c>
      <c r="H242" s="29">
        <v>20</v>
      </c>
      <c r="I242" s="30">
        <v>348</v>
      </c>
    </row>
    <row r="243" spans="1:9" ht="37.5">
      <c r="A243" s="20">
        <v>6</v>
      </c>
      <c r="B243" s="79" t="s">
        <v>205</v>
      </c>
      <c r="C243" s="76"/>
      <c r="D243" s="76"/>
      <c r="E243" s="76"/>
      <c r="F243" s="28">
        <v>100</v>
      </c>
      <c r="G243" s="38" t="s">
        <v>209</v>
      </c>
      <c r="H243" s="29">
        <v>5</v>
      </c>
      <c r="I243" s="30">
        <v>52.1</v>
      </c>
    </row>
    <row r="244" spans="1:9" ht="37.5">
      <c r="A244" s="43">
        <v>7</v>
      </c>
      <c r="B244" s="79" t="s">
        <v>226</v>
      </c>
      <c r="C244" s="76"/>
      <c r="D244" s="76"/>
      <c r="E244" s="76"/>
      <c r="F244" s="28">
        <v>795</v>
      </c>
      <c r="G244" s="38" t="s">
        <v>210</v>
      </c>
      <c r="H244" s="27">
        <v>2</v>
      </c>
      <c r="I244" s="28">
        <v>495.4</v>
      </c>
    </row>
    <row r="245" spans="1:9" ht="37.5">
      <c r="A245" s="20">
        <v>8</v>
      </c>
      <c r="B245" s="79" t="s">
        <v>225</v>
      </c>
      <c r="C245" s="76"/>
      <c r="D245" s="76"/>
      <c r="E245" s="76"/>
      <c r="F245" s="28">
        <v>140</v>
      </c>
      <c r="G245" s="38" t="s">
        <v>211</v>
      </c>
      <c r="H245" s="27">
        <v>2</v>
      </c>
      <c r="I245" s="28">
        <v>44.1</v>
      </c>
    </row>
    <row r="246" spans="1:9" ht="37.5">
      <c r="A246" s="20">
        <v>9</v>
      </c>
      <c r="B246" s="79" t="s">
        <v>224</v>
      </c>
      <c r="C246" s="76"/>
      <c r="D246" s="76"/>
      <c r="E246" s="76"/>
      <c r="F246" s="28">
        <v>360</v>
      </c>
      <c r="G246" s="38" t="s">
        <v>212</v>
      </c>
      <c r="H246" s="27">
        <v>6</v>
      </c>
      <c r="I246" s="28">
        <v>153.9</v>
      </c>
    </row>
    <row r="247" spans="1:9" ht="37.5">
      <c r="A247" s="43">
        <v>10</v>
      </c>
      <c r="B247" s="79" t="s">
        <v>223</v>
      </c>
      <c r="C247" s="76"/>
      <c r="D247" s="76"/>
      <c r="E247" s="76"/>
      <c r="F247" s="28">
        <v>382</v>
      </c>
      <c r="G247" s="38" t="s">
        <v>213</v>
      </c>
      <c r="H247" s="27">
        <v>9</v>
      </c>
      <c r="I247" s="28">
        <v>375.4</v>
      </c>
    </row>
    <row r="248" spans="1:9" ht="37.5">
      <c r="A248" s="20">
        <v>11</v>
      </c>
      <c r="B248" s="79" t="s">
        <v>109</v>
      </c>
      <c r="C248" s="76"/>
      <c r="D248" s="76"/>
      <c r="E248" s="76"/>
      <c r="F248" s="28">
        <v>550</v>
      </c>
      <c r="G248" s="38" t="s">
        <v>214</v>
      </c>
      <c r="H248" s="27">
        <v>17</v>
      </c>
      <c r="I248" s="28">
        <v>550</v>
      </c>
    </row>
    <row r="249" spans="1:9" ht="37.5">
      <c r="A249" s="20">
        <v>12</v>
      </c>
      <c r="B249" s="79" t="s">
        <v>222</v>
      </c>
      <c r="C249" s="76"/>
      <c r="D249" s="76"/>
      <c r="E249" s="76"/>
      <c r="F249" s="28">
        <v>470</v>
      </c>
      <c r="G249" s="38" t="s">
        <v>215</v>
      </c>
      <c r="H249" s="27">
        <v>6</v>
      </c>
      <c r="I249" s="28">
        <v>329</v>
      </c>
    </row>
    <row r="250" spans="1:9" ht="37.5">
      <c r="A250" s="43">
        <v>13</v>
      </c>
      <c r="B250" s="79" t="s">
        <v>192</v>
      </c>
      <c r="C250" s="76"/>
      <c r="D250" s="76"/>
      <c r="E250" s="76"/>
      <c r="F250" s="28">
        <v>760</v>
      </c>
      <c r="G250" s="38" t="s">
        <v>213</v>
      </c>
      <c r="H250" s="27">
        <v>23</v>
      </c>
      <c r="I250" s="28">
        <v>469.2</v>
      </c>
    </row>
    <row r="251" spans="1:9" ht="37.5">
      <c r="A251" s="20">
        <v>14</v>
      </c>
      <c r="B251" s="79" t="s">
        <v>193</v>
      </c>
      <c r="C251" s="76"/>
      <c r="D251" s="76"/>
      <c r="E251" s="76"/>
      <c r="F251" s="28">
        <v>680</v>
      </c>
      <c r="G251" s="38" t="s">
        <v>216</v>
      </c>
      <c r="H251" s="27">
        <v>15</v>
      </c>
      <c r="I251" s="28">
        <v>274.7</v>
      </c>
    </row>
    <row r="252" spans="1:9" ht="37.5">
      <c r="A252" s="20">
        <v>15</v>
      </c>
      <c r="B252" s="55" t="s">
        <v>194</v>
      </c>
      <c r="C252" s="76"/>
      <c r="D252" s="76"/>
      <c r="E252" s="76"/>
      <c r="F252" s="28">
        <v>640</v>
      </c>
      <c r="G252" s="38" t="s">
        <v>217</v>
      </c>
      <c r="H252" s="27">
        <v>11</v>
      </c>
      <c r="I252" s="28">
        <v>390.7</v>
      </c>
    </row>
    <row r="253" spans="1:9" ht="37.5">
      <c r="A253" s="43">
        <v>16</v>
      </c>
      <c r="B253" s="79" t="s">
        <v>195</v>
      </c>
      <c r="C253" s="76"/>
      <c r="D253" s="76"/>
      <c r="E253" s="76"/>
      <c r="F253" s="28">
        <v>290</v>
      </c>
      <c r="G253" s="38" t="s">
        <v>218</v>
      </c>
      <c r="H253" s="27">
        <v>2</v>
      </c>
      <c r="I253" s="28">
        <v>197.5</v>
      </c>
    </row>
    <row r="254" spans="1:9" ht="37.5">
      <c r="A254" s="20">
        <v>17</v>
      </c>
      <c r="B254" s="79" t="s">
        <v>196</v>
      </c>
      <c r="C254" s="76"/>
      <c r="D254" s="76"/>
      <c r="E254" s="76"/>
      <c r="F254" s="28">
        <v>450</v>
      </c>
      <c r="G254" s="38" t="s">
        <v>219</v>
      </c>
      <c r="H254" s="27">
        <v>15</v>
      </c>
      <c r="I254" s="28">
        <v>450</v>
      </c>
    </row>
    <row r="255" spans="1:9" ht="37.5">
      <c r="A255" s="20">
        <v>18</v>
      </c>
      <c r="B255" s="79" t="s">
        <v>197</v>
      </c>
      <c r="C255" s="28"/>
      <c r="D255" s="76"/>
      <c r="E255" s="76"/>
      <c r="F255" s="28">
        <v>390</v>
      </c>
      <c r="G255" s="38" t="s">
        <v>220</v>
      </c>
      <c r="H255" s="27">
        <v>10</v>
      </c>
      <c r="I255" s="28">
        <v>195</v>
      </c>
    </row>
    <row r="256" spans="1:9" ht="37.5">
      <c r="A256" s="43">
        <v>19</v>
      </c>
      <c r="B256" s="79" t="s">
        <v>198</v>
      </c>
      <c r="C256" s="76"/>
      <c r="D256" s="76"/>
      <c r="E256" s="76"/>
      <c r="F256" s="28">
        <v>655</v>
      </c>
      <c r="G256" s="38" t="s">
        <v>209</v>
      </c>
      <c r="H256" s="27">
        <v>3</v>
      </c>
      <c r="I256" s="28">
        <v>427</v>
      </c>
    </row>
    <row r="257" spans="1:9" ht="38.25" thickBot="1">
      <c r="A257" s="20">
        <v>20</v>
      </c>
      <c r="B257" s="79" t="s">
        <v>199</v>
      </c>
      <c r="C257" s="76"/>
      <c r="D257" s="76"/>
      <c r="E257" s="76"/>
      <c r="F257" s="28">
        <v>315</v>
      </c>
      <c r="G257" s="38" t="s">
        <v>221</v>
      </c>
      <c r="H257" s="27">
        <v>10</v>
      </c>
      <c r="I257" s="28">
        <v>198.58</v>
      </c>
    </row>
    <row r="258" spans="1:9" ht="38.25" thickBot="1">
      <c r="A258" s="128"/>
      <c r="B258" s="47" t="s">
        <v>1155</v>
      </c>
      <c r="C258" s="340">
        <v>44697.7</v>
      </c>
      <c r="D258" s="340">
        <v>14899.3</v>
      </c>
      <c r="E258" s="340">
        <v>14899.3</v>
      </c>
      <c r="F258" s="340">
        <f>SUM(F259:F291)</f>
        <v>14817.799999999997</v>
      </c>
      <c r="G258" s="340"/>
      <c r="H258" s="341"/>
      <c r="I258" s="342">
        <f>SUM(I259:I291)</f>
        <v>9469.9875699999975</v>
      </c>
    </row>
    <row r="259" spans="1:9" ht="18.75">
      <c r="A259" s="43">
        <v>1</v>
      </c>
      <c r="B259" s="50" t="s">
        <v>1156</v>
      </c>
      <c r="C259" s="314"/>
      <c r="D259" s="314"/>
      <c r="E259" s="314"/>
      <c r="F259" s="320">
        <v>98.4</v>
      </c>
      <c r="G259" s="26">
        <v>43154</v>
      </c>
      <c r="H259" s="43">
        <v>2</v>
      </c>
      <c r="I259" s="317">
        <v>98.26</v>
      </c>
    </row>
    <row r="260" spans="1:9" ht="37.5">
      <c r="A260" s="20">
        <v>2</v>
      </c>
      <c r="B260" s="34" t="s">
        <v>1157</v>
      </c>
      <c r="C260" s="315"/>
      <c r="D260" s="315"/>
      <c r="E260" s="314"/>
      <c r="F260" s="321">
        <v>1120.8</v>
      </c>
      <c r="G260" s="43" t="s">
        <v>1188</v>
      </c>
      <c r="H260" s="43">
        <v>29</v>
      </c>
      <c r="I260" s="317">
        <v>1115.3699999999999</v>
      </c>
    </row>
    <row r="261" spans="1:9" ht="37.5">
      <c r="A261" s="43">
        <v>3</v>
      </c>
      <c r="B261" s="34" t="s">
        <v>1158</v>
      </c>
      <c r="C261" s="315"/>
      <c r="D261" s="315"/>
      <c r="E261" s="314"/>
      <c r="F261" s="321">
        <v>867.2</v>
      </c>
      <c r="G261" s="43" t="s">
        <v>1189</v>
      </c>
      <c r="H261" s="43">
        <v>6</v>
      </c>
      <c r="I261" s="317">
        <v>337.69594999999998</v>
      </c>
    </row>
    <row r="262" spans="1:9" ht="37.5">
      <c r="A262" s="20">
        <v>4</v>
      </c>
      <c r="B262" s="50" t="s">
        <v>1159</v>
      </c>
      <c r="C262" s="314"/>
      <c r="D262" s="314"/>
      <c r="E262" s="314"/>
      <c r="F262" s="320">
        <v>453.5</v>
      </c>
      <c r="G262" s="43" t="s">
        <v>1190</v>
      </c>
      <c r="H262" s="43">
        <v>9</v>
      </c>
      <c r="I262" s="317">
        <v>334.31</v>
      </c>
    </row>
    <row r="263" spans="1:9" ht="37.5">
      <c r="A263" s="43">
        <v>5</v>
      </c>
      <c r="B263" s="34" t="s">
        <v>1160</v>
      </c>
      <c r="C263" s="315"/>
      <c r="D263" s="315"/>
      <c r="E263" s="314"/>
      <c r="F263" s="321">
        <v>37.6</v>
      </c>
      <c r="G263" s="43" t="s">
        <v>1191</v>
      </c>
      <c r="H263" s="43">
        <v>4</v>
      </c>
      <c r="I263" s="317">
        <v>37.6</v>
      </c>
    </row>
    <row r="264" spans="1:9" ht="18.75">
      <c r="A264" s="20">
        <v>6</v>
      </c>
      <c r="B264" s="34" t="s">
        <v>1161</v>
      </c>
      <c r="C264" s="315"/>
      <c r="D264" s="315"/>
      <c r="E264" s="314"/>
      <c r="F264" s="321">
        <v>45.2</v>
      </c>
      <c r="G264" s="26">
        <v>43140</v>
      </c>
      <c r="H264" s="43">
        <v>2</v>
      </c>
      <c r="I264" s="317">
        <v>27.4</v>
      </c>
    </row>
    <row r="265" spans="1:9" ht="37.5">
      <c r="A265" s="43">
        <v>7</v>
      </c>
      <c r="B265" s="34" t="s">
        <v>1162</v>
      </c>
      <c r="C265" s="315"/>
      <c r="D265" s="315"/>
      <c r="E265" s="314"/>
      <c r="F265" s="321">
        <v>146.4</v>
      </c>
      <c r="G265" s="43" t="s">
        <v>1192</v>
      </c>
      <c r="H265" s="43">
        <v>5</v>
      </c>
      <c r="I265" s="317">
        <v>98.7</v>
      </c>
    </row>
    <row r="266" spans="1:9" ht="37.5">
      <c r="A266" s="20">
        <v>8</v>
      </c>
      <c r="B266" s="34" t="s">
        <v>1163</v>
      </c>
      <c r="C266" s="315"/>
      <c r="D266" s="315"/>
      <c r="E266" s="314"/>
      <c r="F266" s="321">
        <v>204</v>
      </c>
      <c r="G266" s="43" t="s">
        <v>1193</v>
      </c>
      <c r="H266" s="43">
        <v>3</v>
      </c>
      <c r="I266" s="317">
        <v>95.88</v>
      </c>
    </row>
    <row r="267" spans="1:9" ht="37.5">
      <c r="A267" s="43">
        <v>9</v>
      </c>
      <c r="B267" s="50" t="s">
        <v>1164</v>
      </c>
      <c r="C267" s="314"/>
      <c r="D267" s="314"/>
      <c r="E267" s="314"/>
      <c r="F267" s="320">
        <v>224.8</v>
      </c>
      <c r="G267" s="43" t="s">
        <v>1194</v>
      </c>
      <c r="H267" s="43">
        <v>4</v>
      </c>
      <c r="I267" s="317">
        <v>195.696</v>
      </c>
    </row>
    <row r="268" spans="1:9" ht="37.5">
      <c r="A268" s="20">
        <v>10</v>
      </c>
      <c r="B268" s="34" t="s">
        <v>1165</v>
      </c>
      <c r="C268" s="315"/>
      <c r="D268" s="315"/>
      <c r="E268" s="314"/>
      <c r="F268" s="321">
        <v>505.6</v>
      </c>
      <c r="G268" s="43" t="s">
        <v>1195</v>
      </c>
      <c r="H268" s="43">
        <v>8</v>
      </c>
      <c r="I268" s="317">
        <v>383.81</v>
      </c>
    </row>
    <row r="269" spans="1:9" ht="37.5">
      <c r="A269" s="43">
        <v>11</v>
      </c>
      <c r="B269" s="34" t="s">
        <v>1166</v>
      </c>
      <c r="C269" s="315"/>
      <c r="D269" s="315"/>
      <c r="E269" s="314"/>
      <c r="F269" s="321">
        <v>269.60000000000002</v>
      </c>
      <c r="G269" s="41" t="s">
        <v>1196</v>
      </c>
      <c r="H269" s="41">
        <v>4</v>
      </c>
      <c r="I269" s="318">
        <v>232.1</v>
      </c>
    </row>
    <row r="270" spans="1:9" ht="37.5">
      <c r="A270" s="20">
        <v>12</v>
      </c>
      <c r="B270" s="50" t="s">
        <v>1167</v>
      </c>
      <c r="C270" s="316"/>
      <c r="D270" s="316"/>
      <c r="E270" s="316"/>
      <c r="F270" s="322">
        <v>1332.4</v>
      </c>
      <c r="G270" s="197" t="s">
        <v>1197</v>
      </c>
      <c r="H270" s="197">
        <v>7</v>
      </c>
      <c r="I270" s="319">
        <v>381.5</v>
      </c>
    </row>
    <row r="271" spans="1:9" ht="37.5">
      <c r="A271" s="43">
        <v>13</v>
      </c>
      <c r="B271" s="34" t="s">
        <v>1168</v>
      </c>
      <c r="C271" s="315"/>
      <c r="D271" s="315"/>
      <c r="E271" s="314"/>
      <c r="F271" s="321">
        <v>542.79999999999995</v>
      </c>
      <c r="G271" s="43" t="s">
        <v>1198</v>
      </c>
      <c r="H271" s="43">
        <v>9</v>
      </c>
      <c r="I271" s="317">
        <v>307.12</v>
      </c>
    </row>
    <row r="272" spans="1:9" ht="37.5">
      <c r="A272" s="20">
        <v>14</v>
      </c>
      <c r="B272" s="34" t="s">
        <v>1169</v>
      </c>
      <c r="C272" s="315"/>
      <c r="D272" s="315"/>
      <c r="E272" s="314"/>
      <c r="F272" s="321">
        <v>709.6</v>
      </c>
      <c r="G272" s="43" t="s">
        <v>1199</v>
      </c>
      <c r="H272" s="43">
        <v>12</v>
      </c>
      <c r="I272" s="317">
        <v>396.34562</v>
      </c>
    </row>
    <row r="273" spans="1:9" ht="37.5">
      <c r="A273" s="43">
        <v>15</v>
      </c>
      <c r="B273" s="50" t="s">
        <v>531</v>
      </c>
      <c r="C273" s="314"/>
      <c r="D273" s="314"/>
      <c r="E273" s="314"/>
      <c r="F273" s="320">
        <v>966.4</v>
      </c>
      <c r="G273" s="43" t="s">
        <v>1200</v>
      </c>
      <c r="H273" s="43">
        <v>12</v>
      </c>
      <c r="I273" s="105">
        <v>380.22</v>
      </c>
    </row>
    <row r="274" spans="1:9" ht="37.5">
      <c r="A274" s="20">
        <v>16</v>
      </c>
      <c r="B274" s="34" t="s">
        <v>1170</v>
      </c>
      <c r="C274" s="315"/>
      <c r="D274" s="315"/>
      <c r="E274" s="314"/>
      <c r="F274" s="321">
        <v>728</v>
      </c>
      <c r="G274" s="43" t="s">
        <v>1201</v>
      </c>
      <c r="H274" s="43">
        <v>5</v>
      </c>
      <c r="I274" s="317">
        <v>513.03</v>
      </c>
    </row>
    <row r="275" spans="1:9" ht="37.5">
      <c r="A275" s="43">
        <v>17</v>
      </c>
      <c r="B275" s="34" t="s">
        <v>1171</v>
      </c>
      <c r="C275" s="315"/>
      <c r="D275" s="315"/>
      <c r="E275" s="314"/>
      <c r="F275" s="321">
        <v>198</v>
      </c>
      <c r="G275" s="41" t="s">
        <v>756</v>
      </c>
      <c r="H275" s="41">
        <v>4</v>
      </c>
      <c r="I275" s="318">
        <v>171</v>
      </c>
    </row>
    <row r="276" spans="1:9" ht="18.75">
      <c r="A276" s="20">
        <v>18</v>
      </c>
      <c r="B276" s="50" t="s">
        <v>1172</v>
      </c>
      <c r="C276" s="314"/>
      <c r="D276" s="314"/>
      <c r="E276" s="314"/>
      <c r="F276" s="320">
        <v>189.2</v>
      </c>
      <c r="G276" s="26">
        <v>43150</v>
      </c>
      <c r="H276" s="43">
        <v>2</v>
      </c>
      <c r="I276" s="317">
        <v>96.4</v>
      </c>
    </row>
    <row r="277" spans="1:9" ht="18.75">
      <c r="A277" s="43">
        <v>19</v>
      </c>
      <c r="B277" s="34" t="s">
        <v>1173</v>
      </c>
      <c r="C277" s="315"/>
      <c r="D277" s="315"/>
      <c r="E277" s="314"/>
      <c r="F277" s="321">
        <v>274.5</v>
      </c>
      <c r="G277" s="26">
        <v>43139</v>
      </c>
      <c r="H277" s="43">
        <v>4</v>
      </c>
      <c r="I277" s="317">
        <v>96.6</v>
      </c>
    </row>
    <row r="278" spans="1:9" ht="18.75">
      <c r="A278" s="20">
        <v>20</v>
      </c>
      <c r="B278" s="34" t="s">
        <v>1174</v>
      </c>
      <c r="C278" s="315"/>
      <c r="D278" s="315"/>
      <c r="E278" s="314"/>
      <c r="F278" s="321">
        <v>242.4</v>
      </c>
      <c r="G278" s="26">
        <v>43133</v>
      </c>
      <c r="H278" s="43">
        <v>1</v>
      </c>
      <c r="I278" s="317">
        <v>242.37</v>
      </c>
    </row>
    <row r="279" spans="1:9" ht="37.5">
      <c r="A279" s="43">
        <v>21</v>
      </c>
      <c r="B279" s="50" t="s">
        <v>1175</v>
      </c>
      <c r="C279" s="314"/>
      <c r="D279" s="314"/>
      <c r="E279" s="314"/>
      <c r="F279" s="320">
        <v>1789.2</v>
      </c>
      <c r="G279" s="43" t="s">
        <v>1202</v>
      </c>
      <c r="H279" s="43">
        <v>5</v>
      </c>
      <c r="I279" s="317">
        <v>1061.32</v>
      </c>
    </row>
    <row r="280" spans="1:9" ht="37.5">
      <c r="A280" s="20">
        <v>22</v>
      </c>
      <c r="B280" s="34" t="s">
        <v>1176</v>
      </c>
      <c r="C280" s="315"/>
      <c r="D280" s="315"/>
      <c r="E280" s="314"/>
      <c r="F280" s="321">
        <v>310.39999999999998</v>
      </c>
      <c r="G280" s="43" t="s">
        <v>1203</v>
      </c>
      <c r="H280" s="43">
        <v>3</v>
      </c>
      <c r="I280" s="317">
        <v>310.39</v>
      </c>
    </row>
    <row r="281" spans="1:9" ht="18.75">
      <c r="A281" s="43">
        <v>23</v>
      </c>
      <c r="B281" s="34" t="s">
        <v>1177</v>
      </c>
      <c r="C281" s="315"/>
      <c r="D281" s="315"/>
      <c r="E281" s="314"/>
      <c r="F281" s="321">
        <v>273.2</v>
      </c>
      <c r="G281" s="26">
        <v>43140</v>
      </c>
      <c r="H281" s="43">
        <v>4</v>
      </c>
      <c r="I281" s="317">
        <v>255.5</v>
      </c>
    </row>
    <row r="282" spans="1:9" ht="37.5">
      <c r="A282" s="20">
        <v>24</v>
      </c>
      <c r="B282" s="50" t="s">
        <v>1178</v>
      </c>
      <c r="C282" s="314"/>
      <c r="D282" s="314"/>
      <c r="E282" s="314"/>
      <c r="F282" s="320">
        <v>482</v>
      </c>
      <c r="G282" s="43" t="s">
        <v>1204</v>
      </c>
      <c r="H282" s="43">
        <v>4</v>
      </c>
      <c r="I282" s="317">
        <v>97.36</v>
      </c>
    </row>
    <row r="283" spans="1:9" ht="37.5">
      <c r="A283" s="43">
        <v>25</v>
      </c>
      <c r="B283" s="34" t="s">
        <v>1179</v>
      </c>
      <c r="C283" s="315"/>
      <c r="D283" s="315"/>
      <c r="E283" s="314"/>
      <c r="F283" s="321">
        <v>330.4</v>
      </c>
      <c r="G283" s="43" t="s">
        <v>1205</v>
      </c>
      <c r="H283" s="43">
        <v>6</v>
      </c>
      <c r="I283" s="317">
        <v>264.23</v>
      </c>
    </row>
    <row r="284" spans="1:9" ht="18.75">
      <c r="A284" s="20">
        <v>26</v>
      </c>
      <c r="B284" s="34" t="s">
        <v>1180</v>
      </c>
      <c r="C284" s="315"/>
      <c r="D284" s="315"/>
      <c r="E284" s="314"/>
      <c r="F284" s="321">
        <v>34</v>
      </c>
      <c r="G284" s="26">
        <v>43159</v>
      </c>
      <c r="H284" s="43">
        <v>1</v>
      </c>
      <c r="I284" s="317">
        <v>33.94</v>
      </c>
    </row>
    <row r="285" spans="1:9" ht="18.75">
      <c r="A285" s="43">
        <v>27</v>
      </c>
      <c r="B285" s="50" t="s">
        <v>1181</v>
      </c>
      <c r="C285" s="314"/>
      <c r="D285" s="314"/>
      <c r="E285" s="314"/>
      <c r="F285" s="320">
        <v>448.8</v>
      </c>
      <c r="G285" s="23">
        <v>43140</v>
      </c>
      <c r="H285" s="41">
        <v>2</v>
      </c>
      <c r="I285" s="318">
        <v>297.2</v>
      </c>
    </row>
    <row r="286" spans="1:9" ht="37.5">
      <c r="A286" s="20">
        <v>28</v>
      </c>
      <c r="B286" s="34" t="s">
        <v>1182</v>
      </c>
      <c r="C286" s="315"/>
      <c r="D286" s="315"/>
      <c r="E286" s="314"/>
      <c r="F286" s="321">
        <v>404</v>
      </c>
      <c r="G286" s="43" t="s">
        <v>1206</v>
      </c>
      <c r="H286" s="43">
        <v>2</v>
      </c>
      <c r="I286" s="317">
        <v>280.14</v>
      </c>
    </row>
    <row r="287" spans="1:9" ht="37.5">
      <c r="A287" s="43">
        <v>29</v>
      </c>
      <c r="B287" s="34" t="s">
        <v>1183</v>
      </c>
      <c r="C287" s="315"/>
      <c r="D287" s="315"/>
      <c r="E287" s="314"/>
      <c r="F287" s="321">
        <v>168</v>
      </c>
      <c r="G287" s="43" t="s">
        <v>1207</v>
      </c>
      <c r="H287" s="43">
        <v>3</v>
      </c>
      <c r="I287" s="317">
        <v>154.35</v>
      </c>
    </row>
    <row r="288" spans="1:9" ht="37.5">
      <c r="A288" s="20">
        <v>30</v>
      </c>
      <c r="B288" s="50" t="s">
        <v>1184</v>
      </c>
      <c r="C288" s="314"/>
      <c r="D288" s="314"/>
      <c r="E288" s="314"/>
      <c r="F288" s="320">
        <v>248.8</v>
      </c>
      <c r="G288" s="43" t="s">
        <v>1208</v>
      </c>
      <c r="H288" s="43">
        <v>6</v>
      </c>
      <c r="I288" s="317">
        <v>225.3</v>
      </c>
    </row>
    <row r="289" spans="1:9" ht="37.5">
      <c r="A289" s="43">
        <v>31</v>
      </c>
      <c r="B289" s="34" t="s">
        <v>1185</v>
      </c>
      <c r="C289" s="315"/>
      <c r="D289" s="315"/>
      <c r="E289" s="314"/>
      <c r="F289" s="321">
        <v>196.5</v>
      </c>
      <c r="G289" s="43" t="s">
        <v>1209</v>
      </c>
      <c r="H289" s="43">
        <v>3</v>
      </c>
      <c r="I289" s="317">
        <v>196.5</v>
      </c>
    </row>
    <row r="290" spans="1:9" ht="37.5">
      <c r="A290" s="20">
        <v>32</v>
      </c>
      <c r="B290" s="34" t="s">
        <v>1186</v>
      </c>
      <c r="C290" s="315"/>
      <c r="D290" s="315"/>
      <c r="E290" s="314"/>
      <c r="F290" s="321">
        <v>573.29999999999995</v>
      </c>
      <c r="G290" s="43" t="s">
        <v>1210</v>
      </c>
      <c r="H290" s="43">
        <v>4</v>
      </c>
      <c r="I290" s="317">
        <v>572.34</v>
      </c>
    </row>
    <row r="291" spans="1:9" ht="38.25" thickBot="1">
      <c r="A291" s="43">
        <v>33</v>
      </c>
      <c r="B291" s="50" t="s">
        <v>1187</v>
      </c>
      <c r="C291" s="314"/>
      <c r="D291" s="314"/>
      <c r="E291" s="314"/>
      <c r="F291" s="320">
        <v>402.8</v>
      </c>
      <c r="G291" s="43" t="s">
        <v>1211</v>
      </c>
      <c r="H291" s="43">
        <v>4</v>
      </c>
      <c r="I291" s="317">
        <v>180.01</v>
      </c>
    </row>
    <row r="292" spans="1:9" ht="38.25" thickBot="1">
      <c r="A292" s="46"/>
      <c r="B292" s="47" t="s">
        <v>127</v>
      </c>
      <c r="C292" s="53">
        <v>24887.7</v>
      </c>
      <c r="D292" s="53">
        <v>8295.7000000000007</v>
      </c>
      <c r="E292" s="53">
        <v>8295.7000000000007</v>
      </c>
      <c r="F292" s="53">
        <f>SUM(F293:F317)</f>
        <v>8295.6999999999989</v>
      </c>
      <c r="G292" s="56"/>
      <c r="H292" s="57"/>
      <c r="I292" s="53">
        <f>SUM(I293:I317)</f>
        <v>8115.9</v>
      </c>
    </row>
    <row r="293" spans="1:9" ht="37.5">
      <c r="A293" s="43">
        <v>1</v>
      </c>
      <c r="B293" s="54" t="s">
        <v>100</v>
      </c>
      <c r="C293" s="45"/>
      <c r="D293" s="45"/>
      <c r="E293" s="45"/>
      <c r="F293" s="30">
        <v>2059.1</v>
      </c>
      <c r="G293" s="26" t="s">
        <v>128</v>
      </c>
      <c r="H293" s="29">
        <v>13</v>
      </c>
      <c r="I293" s="30">
        <v>2049.27</v>
      </c>
    </row>
    <row r="294" spans="1:9" ht="37.5">
      <c r="A294" s="20">
        <v>2</v>
      </c>
      <c r="B294" s="55" t="s">
        <v>143</v>
      </c>
      <c r="C294" s="22"/>
      <c r="D294" s="22"/>
      <c r="E294" s="22"/>
      <c r="F294" s="28">
        <v>239.1</v>
      </c>
      <c r="G294" s="38" t="s">
        <v>129</v>
      </c>
      <c r="H294" s="27">
        <v>4</v>
      </c>
      <c r="I294" s="28">
        <v>208</v>
      </c>
    </row>
    <row r="295" spans="1:9" ht="37.5">
      <c r="A295" s="20">
        <v>3</v>
      </c>
      <c r="B295" s="55" t="s">
        <v>101</v>
      </c>
      <c r="C295" s="22"/>
      <c r="D295" s="22"/>
      <c r="E295" s="22"/>
      <c r="F295" s="28">
        <v>783.45</v>
      </c>
      <c r="G295" s="38" t="s">
        <v>130</v>
      </c>
      <c r="H295" s="29">
        <v>5</v>
      </c>
      <c r="I295" s="30">
        <v>783.45</v>
      </c>
    </row>
    <row r="296" spans="1:9" ht="37.5">
      <c r="A296" s="43">
        <v>4</v>
      </c>
      <c r="B296" s="55" t="s">
        <v>102</v>
      </c>
      <c r="C296" s="22"/>
      <c r="D296" s="22"/>
      <c r="E296" s="22"/>
      <c r="F296" s="28">
        <v>454.5</v>
      </c>
      <c r="G296" s="38" t="s">
        <v>131</v>
      </c>
      <c r="H296" s="29">
        <v>7</v>
      </c>
      <c r="I296" s="30">
        <v>454.5</v>
      </c>
    </row>
    <row r="297" spans="1:9" ht="18.75">
      <c r="A297" s="20">
        <v>5</v>
      </c>
      <c r="B297" s="55" t="s">
        <v>103</v>
      </c>
      <c r="C297" s="22"/>
      <c r="D297" s="22"/>
      <c r="E297" s="22"/>
      <c r="F297" s="28">
        <v>220.6</v>
      </c>
      <c r="G297" s="38">
        <v>43131</v>
      </c>
      <c r="H297" s="27">
        <v>3</v>
      </c>
      <c r="I297" s="28">
        <v>220.59</v>
      </c>
    </row>
    <row r="298" spans="1:9" ht="18.75">
      <c r="A298" s="20">
        <v>6</v>
      </c>
      <c r="B298" s="55" t="s">
        <v>104</v>
      </c>
      <c r="C298" s="22"/>
      <c r="D298" s="22"/>
      <c r="E298" s="22"/>
      <c r="F298" s="28">
        <v>109.6</v>
      </c>
      <c r="G298" s="38">
        <v>43129</v>
      </c>
      <c r="H298" s="27">
        <v>2</v>
      </c>
      <c r="I298" s="28">
        <v>109.6</v>
      </c>
    </row>
    <row r="299" spans="1:9" ht="37.5">
      <c r="A299" s="43">
        <v>7</v>
      </c>
      <c r="B299" s="55" t="s">
        <v>105</v>
      </c>
      <c r="C299" s="22"/>
      <c r="D299" s="22"/>
      <c r="E299" s="22"/>
      <c r="F299" s="28">
        <v>326.89999999999998</v>
      </c>
      <c r="G299" s="38" t="s">
        <v>132</v>
      </c>
      <c r="H299" s="27">
        <v>2</v>
      </c>
      <c r="I299" s="28">
        <v>313.77</v>
      </c>
    </row>
    <row r="300" spans="1:9" ht="18.75">
      <c r="A300" s="20">
        <v>8</v>
      </c>
      <c r="B300" s="55" t="s">
        <v>106</v>
      </c>
      <c r="C300" s="22"/>
      <c r="D300" s="22"/>
      <c r="E300" s="22"/>
      <c r="F300" s="28">
        <v>266.39999999999998</v>
      </c>
      <c r="G300" s="38" t="s">
        <v>107</v>
      </c>
      <c r="H300" s="27">
        <v>5</v>
      </c>
      <c r="I300" s="28">
        <v>266.38</v>
      </c>
    </row>
    <row r="301" spans="1:9" ht="37.5">
      <c r="A301" s="20">
        <v>9</v>
      </c>
      <c r="B301" s="55" t="s">
        <v>108</v>
      </c>
      <c r="C301" s="22"/>
      <c r="D301" s="22"/>
      <c r="E301" s="22"/>
      <c r="F301" s="28">
        <v>289.2</v>
      </c>
      <c r="G301" s="38" t="s">
        <v>133</v>
      </c>
      <c r="H301" s="27">
        <v>2</v>
      </c>
      <c r="I301" s="28">
        <v>280.37</v>
      </c>
    </row>
    <row r="302" spans="1:9" ht="18.75">
      <c r="A302" s="43">
        <v>10</v>
      </c>
      <c r="B302" s="55" t="s">
        <v>109</v>
      </c>
      <c r="C302" s="22"/>
      <c r="D302" s="22"/>
      <c r="E302" s="22"/>
      <c r="F302" s="28">
        <v>287.60000000000002</v>
      </c>
      <c r="G302" s="38">
        <v>43136</v>
      </c>
      <c r="H302" s="27">
        <v>1</v>
      </c>
      <c r="I302" s="28">
        <v>287.58</v>
      </c>
    </row>
    <row r="303" spans="1:9" ht="18.75">
      <c r="A303" s="20">
        <v>11</v>
      </c>
      <c r="B303" s="55" t="s">
        <v>144</v>
      </c>
      <c r="C303" s="22"/>
      <c r="D303" s="22"/>
      <c r="E303" s="22"/>
      <c r="F303" s="28">
        <v>192</v>
      </c>
      <c r="G303" s="38">
        <v>43129</v>
      </c>
      <c r="H303" s="27">
        <v>2</v>
      </c>
      <c r="I303" s="28">
        <v>192</v>
      </c>
    </row>
    <row r="304" spans="1:9" ht="37.5">
      <c r="A304" s="20">
        <v>12</v>
      </c>
      <c r="B304" s="55" t="s">
        <v>110</v>
      </c>
      <c r="C304" s="22"/>
      <c r="D304" s="22"/>
      <c r="E304" s="22"/>
      <c r="F304" s="28">
        <v>322.8</v>
      </c>
      <c r="G304" s="38" t="s">
        <v>134</v>
      </c>
      <c r="H304" s="27">
        <v>1</v>
      </c>
      <c r="I304" s="28">
        <v>322.79000000000002</v>
      </c>
    </row>
    <row r="305" spans="1:9" ht="18.75">
      <c r="A305" s="43">
        <v>13</v>
      </c>
      <c r="B305" s="55" t="s">
        <v>111</v>
      </c>
      <c r="C305" s="22"/>
      <c r="D305" s="22"/>
      <c r="E305" s="22"/>
      <c r="F305" s="28">
        <v>130</v>
      </c>
      <c r="G305" s="38" t="s">
        <v>112</v>
      </c>
      <c r="H305" s="27">
        <v>1</v>
      </c>
      <c r="I305" s="28">
        <v>124.2</v>
      </c>
    </row>
    <row r="306" spans="1:9" ht="37.5">
      <c r="A306" s="20">
        <v>14</v>
      </c>
      <c r="B306" s="55" t="s">
        <v>113</v>
      </c>
      <c r="C306" s="22"/>
      <c r="D306" s="22"/>
      <c r="E306" s="22"/>
      <c r="F306" s="28">
        <v>372.4</v>
      </c>
      <c r="G306" s="38" t="s">
        <v>135</v>
      </c>
      <c r="H306" s="27">
        <v>5</v>
      </c>
      <c r="I306" s="28">
        <v>309.56</v>
      </c>
    </row>
    <row r="307" spans="1:9" ht="18.75">
      <c r="A307" s="20">
        <v>15</v>
      </c>
      <c r="B307" s="55" t="s">
        <v>114</v>
      </c>
      <c r="C307" s="22"/>
      <c r="D307" s="22"/>
      <c r="E307" s="22"/>
      <c r="F307" s="28">
        <v>132</v>
      </c>
      <c r="G307" s="38" t="s">
        <v>112</v>
      </c>
      <c r="H307" s="27">
        <v>2</v>
      </c>
      <c r="I307" s="28">
        <v>119.98</v>
      </c>
    </row>
    <row r="308" spans="1:9" ht="37.5">
      <c r="A308" s="43">
        <v>16</v>
      </c>
      <c r="B308" s="55" t="s">
        <v>115</v>
      </c>
      <c r="C308" s="22"/>
      <c r="D308" s="22"/>
      <c r="E308" s="22"/>
      <c r="F308" s="28">
        <v>208.7</v>
      </c>
      <c r="G308" s="38" t="s">
        <v>136</v>
      </c>
      <c r="H308" s="24">
        <v>1</v>
      </c>
      <c r="I308" s="25">
        <v>207.92</v>
      </c>
    </row>
    <row r="309" spans="1:9" ht="37.5">
      <c r="A309" s="20">
        <v>17</v>
      </c>
      <c r="B309" s="55" t="s">
        <v>116</v>
      </c>
      <c r="C309" s="22"/>
      <c r="D309" s="22"/>
      <c r="E309" s="22"/>
      <c r="F309" s="28">
        <v>242.8</v>
      </c>
      <c r="G309" s="38" t="s">
        <v>137</v>
      </c>
      <c r="H309" s="27">
        <v>1</v>
      </c>
      <c r="I309" s="28">
        <v>242.79</v>
      </c>
    </row>
    <row r="310" spans="1:9" ht="37.5">
      <c r="A310" s="20">
        <v>18</v>
      </c>
      <c r="B310" s="55" t="s">
        <v>117</v>
      </c>
      <c r="C310" s="22"/>
      <c r="D310" s="22"/>
      <c r="E310" s="22"/>
      <c r="F310" s="28">
        <v>353.8</v>
      </c>
      <c r="G310" s="38" t="s">
        <v>138</v>
      </c>
      <c r="H310" s="27">
        <v>3</v>
      </c>
      <c r="I310" s="28">
        <v>353.78</v>
      </c>
    </row>
    <row r="311" spans="1:9" ht="18.75">
      <c r="A311" s="43">
        <v>19</v>
      </c>
      <c r="B311" s="55" t="s">
        <v>118</v>
      </c>
      <c r="C311" s="22"/>
      <c r="D311" s="22"/>
      <c r="E311" s="22"/>
      <c r="F311" s="28">
        <v>233.2</v>
      </c>
      <c r="G311" s="38">
        <v>43132</v>
      </c>
      <c r="H311" s="29">
        <v>2</v>
      </c>
      <c r="I311" s="28">
        <v>201.72</v>
      </c>
    </row>
    <row r="312" spans="1:9" ht="37.5">
      <c r="A312" s="20">
        <v>20</v>
      </c>
      <c r="B312" s="55" t="s">
        <v>119</v>
      </c>
      <c r="C312" s="22"/>
      <c r="D312" s="22"/>
      <c r="E312" s="22"/>
      <c r="F312" s="28">
        <v>301</v>
      </c>
      <c r="G312" s="38" t="s">
        <v>139</v>
      </c>
      <c r="H312" s="27">
        <v>5</v>
      </c>
      <c r="I312" s="28">
        <v>300.64</v>
      </c>
    </row>
    <row r="313" spans="1:9" ht="18.75">
      <c r="A313" s="20">
        <v>21</v>
      </c>
      <c r="B313" s="55" t="s">
        <v>120</v>
      </c>
      <c r="C313" s="22"/>
      <c r="D313" s="22"/>
      <c r="E313" s="22"/>
      <c r="F313" s="28">
        <v>155.6</v>
      </c>
      <c r="G313" s="38" t="s">
        <v>121</v>
      </c>
      <c r="H313" s="27">
        <v>2</v>
      </c>
      <c r="I313" s="28">
        <v>155.49</v>
      </c>
    </row>
    <row r="314" spans="1:9" ht="37.5">
      <c r="A314" s="43">
        <v>22</v>
      </c>
      <c r="B314" s="55" t="s">
        <v>122</v>
      </c>
      <c r="C314" s="22"/>
      <c r="D314" s="22"/>
      <c r="E314" s="22"/>
      <c r="F314" s="28">
        <v>203.4</v>
      </c>
      <c r="G314" s="38" t="s">
        <v>140</v>
      </c>
      <c r="H314" s="27">
        <v>4</v>
      </c>
      <c r="I314" s="28">
        <v>203.28</v>
      </c>
    </row>
    <row r="315" spans="1:9" ht="37.5">
      <c r="A315" s="20">
        <v>23</v>
      </c>
      <c r="B315" s="55" t="s">
        <v>123</v>
      </c>
      <c r="C315" s="22"/>
      <c r="D315" s="22"/>
      <c r="E315" s="22"/>
      <c r="F315" s="28">
        <v>106.2</v>
      </c>
      <c r="G315" s="38" t="s">
        <v>141</v>
      </c>
      <c r="H315" s="27">
        <v>2</v>
      </c>
      <c r="I315" s="28">
        <v>106.17</v>
      </c>
    </row>
    <row r="316" spans="1:9" ht="18.75">
      <c r="A316" s="20">
        <v>24</v>
      </c>
      <c r="B316" s="55" t="s">
        <v>124</v>
      </c>
      <c r="C316" s="22"/>
      <c r="D316" s="22"/>
      <c r="E316" s="22"/>
      <c r="F316" s="28">
        <v>196.4</v>
      </c>
      <c r="G316" s="38" t="s">
        <v>125</v>
      </c>
      <c r="H316" s="27">
        <v>2</v>
      </c>
      <c r="I316" s="28">
        <v>196.4</v>
      </c>
    </row>
    <row r="317" spans="1:9" ht="38.25" thickBot="1">
      <c r="A317" s="43">
        <v>25</v>
      </c>
      <c r="B317" s="184" t="s">
        <v>126</v>
      </c>
      <c r="C317" s="70"/>
      <c r="D317" s="70"/>
      <c r="E317" s="70"/>
      <c r="F317" s="72">
        <v>108.95</v>
      </c>
      <c r="G317" s="133" t="s">
        <v>142</v>
      </c>
      <c r="H317" s="74">
        <v>2</v>
      </c>
      <c r="I317" s="72">
        <v>105.67</v>
      </c>
    </row>
    <row r="318" spans="1:9" ht="38.25" thickBot="1">
      <c r="A318" s="183"/>
      <c r="B318" s="185" t="s">
        <v>687</v>
      </c>
      <c r="C318" s="83">
        <v>18137</v>
      </c>
      <c r="D318" s="83">
        <v>6045.8</v>
      </c>
      <c r="E318" s="83">
        <v>6045.8</v>
      </c>
      <c r="F318" s="83">
        <f>SUM(F319:F333)</f>
        <v>6045.8</v>
      </c>
      <c r="G318" s="187"/>
      <c r="H318" s="188"/>
      <c r="I318" s="83">
        <f>SUM(I319:I333)</f>
        <v>4751.8000000000011</v>
      </c>
    </row>
    <row r="319" spans="1:9" ht="37.5">
      <c r="A319" s="195">
        <v>1</v>
      </c>
      <c r="B319" s="189" t="s">
        <v>700</v>
      </c>
      <c r="C319" s="180"/>
      <c r="D319" s="180"/>
      <c r="E319" s="180"/>
      <c r="F319" s="181">
        <v>1577</v>
      </c>
      <c r="G319" s="191" t="s">
        <v>703</v>
      </c>
      <c r="H319" s="182">
        <v>6</v>
      </c>
      <c r="I319" s="181">
        <v>969.6</v>
      </c>
    </row>
    <row r="320" spans="1:9" ht="37.5">
      <c r="A320" s="195">
        <v>2</v>
      </c>
      <c r="B320" s="189" t="s">
        <v>701</v>
      </c>
      <c r="C320" s="180"/>
      <c r="D320" s="180"/>
      <c r="E320" s="180"/>
      <c r="F320" s="181">
        <v>422.3</v>
      </c>
      <c r="G320" s="193" t="s">
        <v>704</v>
      </c>
      <c r="H320" s="182">
        <v>3</v>
      </c>
      <c r="I320" s="181">
        <v>422.3</v>
      </c>
    </row>
    <row r="321" spans="1:9" ht="37.5">
      <c r="A321" s="195">
        <v>3</v>
      </c>
      <c r="B321" s="189" t="s">
        <v>702</v>
      </c>
      <c r="C321" s="180"/>
      <c r="D321" s="180"/>
      <c r="E321" s="180"/>
      <c r="F321" s="181">
        <v>838.7</v>
      </c>
      <c r="G321" s="193" t="s">
        <v>705</v>
      </c>
      <c r="H321" s="182">
        <v>7</v>
      </c>
      <c r="I321" s="181">
        <v>838.7</v>
      </c>
    </row>
    <row r="322" spans="1:9" ht="18.75">
      <c r="A322" s="195">
        <v>4</v>
      </c>
      <c r="B322" s="189" t="s">
        <v>689</v>
      </c>
      <c r="C322" s="180"/>
      <c r="D322" s="180"/>
      <c r="E322" s="180"/>
      <c r="F322" s="181">
        <v>125.3</v>
      </c>
      <c r="G322" s="194">
        <v>43122</v>
      </c>
      <c r="H322" s="182">
        <v>1</v>
      </c>
      <c r="I322" s="181">
        <v>125.3</v>
      </c>
    </row>
    <row r="323" spans="1:9" ht="37.5">
      <c r="A323" s="195">
        <v>5</v>
      </c>
      <c r="B323" s="189" t="s">
        <v>690</v>
      </c>
      <c r="C323" s="180"/>
      <c r="D323" s="180"/>
      <c r="E323" s="180"/>
      <c r="F323" s="181">
        <v>326</v>
      </c>
      <c r="G323" s="194" t="s">
        <v>706</v>
      </c>
      <c r="H323" s="191">
        <v>2</v>
      </c>
      <c r="I323" s="181">
        <v>287.89999999999998</v>
      </c>
    </row>
    <row r="324" spans="1:9" ht="18.75">
      <c r="A324" s="195">
        <v>6</v>
      </c>
      <c r="B324" s="189" t="s">
        <v>691</v>
      </c>
      <c r="C324" s="180"/>
      <c r="D324" s="180"/>
      <c r="E324" s="180"/>
      <c r="F324" s="181">
        <v>93.4</v>
      </c>
      <c r="G324" s="194">
        <v>43122</v>
      </c>
      <c r="H324" s="182">
        <v>1</v>
      </c>
      <c r="I324" s="181">
        <v>87.7</v>
      </c>
    </row>
    <row r="325" spans="1:9" ht="18.75">
      <c r="A325" s="195">
        <v>7</v>
      </c>
      <c r="B325" s="189" t="s">
        <v>692</v>
      </c>
      <c r="C325" s="180"/>
      <c r="D325" s="180"/>
      <c r="E325" s="180"/>
      <c r="F325" s="181">
        <v>100.3</v>
      </c>
      <c r="G325" s="194">
        <v>43137</v>
      </c>
      <c r="H325" s="182">
        <v>1</v>
      </c>
      <c r="I325" s="181">
        <v>86.6</v>
      </c>
    </row>
    <row r="326" spans="1:9" ht="18.75">
      <c r="A326" s="195">
        <v>8</v>
      </c>
      <c r="B326" s="189" t="s">
        <v>693</v>
      </c>
      <c r="C326" s="180"/>
      <c r="D326" s="180"/>
      <c r="E326" s="180"/>
      <c r="F326" s="181">
        <v>264.3</v>
      </c>
      <c r="G326" s="194">
        <v>43118</v>
      </c>
      <c r="H326" s="182">
        <v>1</v>
      </c>
      <c r="I326" s="181">
        <v>196.4</v>
      </c>
    </row>
    <row r="327" spans="1:9" ht="37.5">
      <c r="A327" s="195">
        <v>9</v>
      </c>
      <c r="B327" s="189" t="s">
        <v>694</v>
      </c>
      <c r="C327" s="180"/>
      <c r="D327" s="180"/>
      <c r="E327" s="180"/>
      <c r="F327" s="181">
        <v>431.7</v>
      </c>
      <c r="G327" s="194" t="s">
        <v>707</v>
      </c>
      <c r="H327" s="182">
        <v>3</v>
      </c>
      <c r="I327" s="181">
        <v>287.8</v>
      </c>
    </row>
    <row r="328" spans="1:9" ht="37.5">
      <c r="A328" s="195">
        <v>10</v>
      </c>
      <c r="B328" s="189" t="s">
        <v>695</v>
      </c>
      <c r="C328" s="180"/>
      <c r="D328" s="180"/>
      <c r="E328" s="180"/>
      <c r="F328" s="181">
        <v>436.7</v>
      </c>
      <c r="G328" s="194" t="s">
        <v>708</v>
      </c>
      <c r="H328" s="182">
        <v>6</v>
      </c>
      <c r="I328" s="181">
        <v>333.4</v>
      </c>
    </row>
    <row r="329" spans="1:9" ht="37.5">
      <c r="A329" s="195">
        <v>11</v>
      </c>
      <c r="B329" s="189" t="s">
        <v>696</v>
      </c>
      <c r="C329" s="180"/>
      <c r="D329" s="180"/>
      <c r="E329" s="180"/>
      <c r="F329" s="181">
        <v>249.4</v>
      </c>
      <c r="G329" s="193" t="s">
        <v>439</v>
      </c>
      <c r="H329" s="182">
        <v>2</v>
      </c>
      <c r="I329" s="181">
        <v>247.9</v>
      </c>
    </row>
    <row r="330" spans="1:9" ht="37.5">
      <c r="A330" s="195">
        <v>12</v>
      </c>
      <c r="B330" s="189" t="s">
        <v>697</v>
      </c>
      <c r="C330" s="180"/>
      <c r="D330" s="180"/>
      <c r="E330" s="180"/>
      <c r="F330" s="181">
        <v>328.3</v>
      </c>
      <c r="G330" s="193" t="s">
        <v>709</v>
      </c>
      <c r="H330" s="182">
        <v>2</v>
      </c>
      <c r="I330" s="181">
        <v>264.3</v>
      </c>
    </row>
    <row r="331" spans="1:9" ht="18.75">
      <c r="A331" s="195">
        <v>13</v>
      </c>
      <c r="B331" s="189" t="s">
        <v>698</v>
      </c>
      <c r="C331" s="180"/>
      <c r="D331" s="180"/>
      <c r="E331" s="180"/>
      <c r="F331" s="181">
        <v>525.70000000000005</v>
      </c>
      <c r="G331" s="194">
        <v>43158</v>
      </c>
      <c r="H331" s="182">
        <v>1</v>
      </c>
      <c r="I331" s="181">
        <v>343.1</v>
      </c>
    </row>
    <row r="332" spans="1:9" ht="37.5">
      <c r="A332" s="195">
        <v>14</v>
      </c>
      <c r="B332" s="189" t="s">
        <v>699</v>
      </c>
      <c r="C332" s="180"/>
      <c r="D332" s="180"/>
      <c r="E332" s="180"/>
      <c r="F332" s="181">
        <v>148.69999999999999</v>
      </c>
      <c r="G332" s="193" t="s">
        <v>710</v>
      </c>
      <c r="H332" s="182">
        <v>3</v>
      </c>
      <c r="I332" s="181">
        <v>91.5</v>
      </c>
    </row>
    <row r="333" spans="1:9" ht="19.5" thickBot="1">
      <c r="A333" s="195">
        <v>15</v>
      </c>
      <c r="B333" s="190" t="s">
        <v>688</v>
      </c>
      <c r="C333" s="186"/>
      <c r="D333" s="186"/>
      <c r="E333" s="186"/>
      <c r="F333" s="145">
        <v>178</v>
      </c>
      <c r="G333" s="89">
        <v>43126</v>
      </c>
      <c r="H333" s="192">
        <v>1</v>
      </c>
      <c r="I333" s="145">
        <v>169.3</v>
      </c>
    </row>
    <row r="334" spans="1:9" ht="38.25" thickBot="1">
      <c r="A334" s="128"/>
      <c r="B334" s="47" t="s">
        <v>592</v>
      </c>
      <c r="C334" s="48">
        <v>65302.400000000001</v>
      </c>
      <c r="D334" s="176">
        <v>21767.200000000001</v>
      </c>
      <c r="E334" s="48">
        <v>21767.200000000001</v>
      </c>
      <c r="F334" s="176">
        <f>SUM(F335:F363)</f>
        <v>21767.200000000001</v>
      </c>
      <c r="G334" s="51"/>
      <c r="H334" s="177"/>
      <c r="I334" s="175">
        <f>SUM(I335:I363)</f>
        <v>17352.3</v>
      </c>
    </row>
    <row r="335" spans="1:9" ht="37.5">
      <c r="A335" s="43">
        <v>1</v>
      </c>
      <c r="B335" s="50" t="s">
        <v>593</v>
      </c>
      <c r="C335" s="173"/>
      <c r="D335" s="173"/>
      <c r="E335" s="30"/>
      <c r="F335" s="30">
        <v>6422.8</v>
      </c>
      <c r="G335" s="26" t="s">
        <v>621</v>
      </c>
      <c r="H335" s="29">
        <v>22</v>
      </c>
      <c r="I335" s="30">
        <v>5766.3</v>
      </c>
    </row>
    <row r="336" spans="1:9" ht="37.5">
      <c r="A336" s="43">
        <v>2</v>
      </c>
      <c r="B336" s="50" t="s">
        <v>594</v>
      </c>
      <c r="C336" s="173"/>
      <c r="D336" s="173"/>
      <c r="E336" s="30"/>
      <c r="F336" s="30">
        <v>319.2</v>
      </c>
      <c r="G336" s="26" t="s">
        <v>622</v>
      </c>
      <c r="H336" s="29">
        <v>6</v>
      </c>
      <c r="I336" s="30">
        <v>279.60000000000002</v>
      </c>
    </row>
    <row r="337" spans="1:9" ht="37.5">
      <c r="A337" s="43">
        <v>3</v>
      </c>
      <c r="B337" s="50" t="s">
        <v>595</v>
      </c>
      <c r="C337" s="173"/>
      <c r="D337" s="173"/>
      <c r="E337" s="30"/>
      <c r="F337" s="30">
        <v>1028.8</v>
      </c>
      <c r="G337" s="26" t="s">
        <v>623</v>
      </c>
      <c r="H337" s="29">
        <v>11</v>
      </c>
      <c r="I337" s="30">
        <v>899.7</v>
      </c>
    </row>
    <row r="338" spans="1:9" ht="18.75">
      <c r="A338" s="43">
        <v>4</v>
      </c>
      <c r="B338" s="50" t="s">
        <v>596</v>
      </c>
      <c r="C338" s="173"/>
      <c r="D338" s="173"/>
      <c r="E338" s="30"/>
      <c r="F338" s="30">
        <v>40.5</v>
      </c>
      <c r="G338" s="26">
        <v>43133</v>
      </c>
      <c r="H338" s="29">
        <v>2</v>
      </c>
      <c r="I338" s="30">
        <v>29.2</v>
      </c>
    </row>
    <row r="339" spans="1:9" ht="37.5">
      <c r="A339" s="43">
        <v>5</v>
      </c>
      <c r="B339" s="50" t="s">
        <v>597</v>
      </c>
      <c r="C339" s="173"/>
      <c r="D339" s="173"/>
      <c r="E339" s="30"/>
      <c r="F339" s="30">
        <v>288.8</v>
      </c>
      <c r="G339" s="26" t="s">
        <v>624</v>
      </c>
      <c r="H339" s="29">
        <v>4</v>
      </c>
      <c r="I339" s="30">
        <v>253.7</v>
      </c>
    </row>
    <row r="340" spans="1:9" ht="37.5">
      <c r="A340" s="43">
        <v>6</v>
      </c>
      <c r="B340" s="50" t="s">
        <v>598</v>
      </c>
      <c r="C340" s="173"/>
      <c r="D340" s="173"/>
      <c r="E340" s="30"/>
      <c r="F340" s="30">
        <v>206</v>
      </c>
      <c r="G340" s="26" t="s">
        <v>625</v>
      </c>
      <c r="H340" s="29">
        <v>8</v>
      </c>
      <c r="I340" s="30">
        <v>179.4</v>
      </c>
    </row>
    <row r="341" spans="1:9" ht="37.5">
      <c r="A341" s="43">
        <v>7</v>
      </c>
      <c r="B341" s="50" t="s">
        <v>599</v>
      </c>
      <c r="C341" s="173"/>
      <c r="D341" s="173"/>
      <c r="E341" s="30"/>
      <c r="F341" s="30">
        <v>493.2</v>
      </c>
      <c r="G341" s="26" t="s">
        <v>626</v>
      </c>
      <c r="H341" s="29">
        <v>13</v>
      </c>
      <c r="I341" s="30">
        <v>395.9</v>
      </c>
    </row>
    <row r="342" spans="1:9" ht="37.5">
      <c r="A342" s="43">
        <v>8</v>
      </c>
      <c r="B342" s="50" t="s">
        <v>600</v>
      </c>
      <c r="C342" s="173"/>
      <c r="D342" s="173"/>
      <c r="E342" s="30"/>
      <c r="F342" s="30">
        <v>185.6</v>
      </c>
      <c r="G342" s="26" t="s">
        <v>627</v>
      </c>
      <c r="H342" s="29">
        <v>4</v>
      </c>
      <c r="I342" s="30">
        <v>184</v>
      </c>
    </row>
    <row r="343" spans="1:9" ht="37.5">
      <c r="A343" s="43">
        <v>9</v>
      </c>
      <c r="B343" s="50" t="s">
        <v>601</v>
      </c>
      <c r="C343" s="173"/>
      <c r="D343" s="173"/>
      <c r="E343" s="30"/>
      <c r="F343" s="30">
        <v>740.8</v>
      </c>
      <c r="G343" s="26" t="s">
        <v>628</v>
      </c>
      <c r="H343" s="29">
        <v>12</v>
      </c>
      <c r="I343" s="30">
        <v>551.79999999999995</v>
      </c>
    </row>
    <row r="344" spans="1:9" ht="37.5">
      <c r="A344" s="43">
        <v>10</v>
      </c>
      <c r="B344" s="50" t="s">
        <v>602</v>
      </c>
      <c r="C344" s="173"/>
      <c r="D344" s="173"/>
      <c r="E344" s="30"/>
      <c r="F344" s="30">
        <v>604.4</v>
      </c>
      <c r="G344" s="26" t="s">
        <v>629</v>
      </c>
      <c r="H344" s="29">
        <v>4</v>
      </c>
      <c r="I344" s="30">
        <v>501.6</v>
      </c>
    </row>
    <row r="345" spans="1:9" ht="37.5">
      <c r="A345" s="43">
        <v>11</v>
      </c>
      <c r="B345" s="50" t="s">
        <v>603</v>
      </c>
      <c r="C345" s="173"/>
      <c r="D345" s="173"/>
      <c r="E345" s="30"/>
      <c r="F345" s="30">
        <v>422.4</v>
      </c>
      <c r="G345" s="26" t="s">
        <v>630</v>
      </c>
      <c r="H345" s="29">
        <v>5</v>
      </c>
      <c r="I345" s="30">
        <v>309.10000000000002</v>
      </c>
    </row>
    <row r="346" spans="1:9" ht="37.5">
      <c r="A346" s="43">
        <v>12</v>
      </c>
      <c r="B346" s="50" t="s">
        <v>604</v>
      </c>
      <c r="C346" s="173"/>
      <c r="D346" s="173"/>
      <c r="E346" s="30"/>
      <c r="F346" s="30">
        <v>715.2</v>
      </c>
      <c r="G346" s="26" t="s">
        <v>631</v>
      </c>
      <c r="H346" s="29">
        <v>8</v>
      </c>
      <c r="I346" s="30">
        <v>401.5</v>
      </c>
    </row>
    <row r="347" spans="1:9" ht="37.5">
      <c r="A347" s="43">
        <v>13</v>
      </c>
      <c r="B347" s="50" t="s">
        <v>605</v>
      </c>
      <c r="C347" s="173"/>
      <c r="D347" s="173"/>
      <c r="E347" s="30"/>
      <c r="F347" s="30">
        <v>736.4</v>
      </c>
      <c r="G347" s="26" t="s">
        <v>632</v>
      </c>
      <c r="H347" s="29">
        <v>13</v>
      </c>
      <c r="I347" s="30">
        <v>607.29999999999995</v>
      </c>
    </row>
    <row r="348" spans="1:9" ht="18.75">
      <c r="A348" s="43">
        <v>14</v>
      </c>
      <c r="B348" s="50" t="s">
        <v>606</v>
      </c>
      <c r="C348" s="173"/>
      <c r="D348" s="173"/>
      <c r="E348" s="30"/>
      <c r="F348" s="30">
        <v>745.6</v>
      </c>
      <c r="G348" s="26">
        <v>43126</v>
      </c>
      <c r="H348" s="29">
        <v>9</v>
      </c>
      <c r="I348" s="30">
        <v>383.4</v>
      </c>
    </row>
    <row r="349" spans="1:9" ht="37.5">
      <c r="A349" s="43">
        <v>15</v>
      </c>
      <c r="B349" s="50" t="s">
        <v>607</v>
      </c>
      <c r="C349" s="173"/>
      <c r="D349" s="173"/>
      <c r="E349" s="30"/>
      <c r="F349" s="30">
        <v>836.4</v>
      </c>
      <c r="G349" s="26" t="s">
        <v>206</v>
      </c>
      <c r="H349" s="29">
        <v>13</v>
      </c>
      <c r="I349" s="30">
        <v>640.4</v>
      </c>
    </row>
    <row r="350" spans="1:9" ht="37.5">
      <c r="A350" s="43">
        <v>16</v>
      </c>
      <c r="B350" s="50" t="s">
        <v>608</v>
      </c>
      <c r="C350" s="173"/>
      <c r="D350" s="173"/>
      <c r="E350" s="30"/>
      <c r="F350" s="30">
        <v>579.20000000000005</v>
      </c>
      <c r="G350" s="26" t="s">
        <v>409</v>
      </c>
      <c r="H350" s="29">
        <v>9</v>
      </c>
      <c r="I350" s="30">
        <v>556.20000000000005</v>
      </c>
    </row>
    <row r="351" spans="1:9" ht="37.5">
      <c r="A351" s="43">
        <v>17</v>
      </c>
      <c r="B351" s="50" t="s">
        <v>609</v>
      </c>
      <c r="C351" s="173"/>
      <c r="D351" s="173"/>
      <c r="E351" s="30"/>
      <c r="F351" s="30">
        <v>525.6</v>
      </c>
      <c r="G351" s="26" t="s">
        <v>633</v>
      </c>
      <c r="H351" s="29">
        <v>5</v>
      </c>
      <c r="I351" s="30">
        <v>399.9</v>
      </c>
    </row>
    <row r="352" spans="1:9" ht="37.5">
      <c r="A352" s="43">
        <v>18</v>
      </c>
      <c r="B352" s="50" t="s">
        <v>374</v>
      </c>
      <c r="C352" s="173"/>
      <c r="D352" s="173"/>
      <c r="E352" s="30"/>
      <c r="F352" s="30">
        <v>458.8</v>
      </c>
      <c r="G352" s="26" t="s">
        <v>634</v>
      </c>
      <c r="H352" s="29">
        <v>7</v>
      </c>
      <c r="I352" s="30">
        <v>431.4</v>
      </c>
    </row>
    <row r="353" spans="1:9" ht="37.5">
      <c r="A353" s="43">
        <v>19</v>
      </c>
      <c r="B353" s="50" t="s">
        <v>610</v>
      </c>
      <c r="C353" s="173"/>
      <c r="D353" s="173"/>
      <c r="E353" s="30"/>
      <c r="F353" s="30">
        <v>328.4</v>
      </c>
      <c r="G353" s="26" t="s">
        <v>635</v>
      </c>
      <c r="H353" s="29">
        <v>7</v>
      </c>
      <c r="I353" s="30">
        <v>215.3</v>
      </c>
    </row>
    <row r="354" spans="1:9" ht="37.5">
      <c r="A354" s="43">
        <v>20</v>
      </c>
      <c r="B354" s="50" t="s">
        <v>611</v>
      </c>
      <c r="C354" s="173"/>
      <c r="D354" s="173"/>
      <c r="E354" s="30"/>
      <c r="F354" s="30">
        <v>344</v>
      </c>
      <c r="G354" s="26" t="s">
        <v>636</v>
      </c>
      <c r="H354" s="29">
        <v>8</v>
      </c>
      <c r="I354" s="30">
        <v>325.3</v>
      </c>
    </row>
    <row r="355" spans="1:9" ht="37.5">
      <c r="A355" s="43">
        <v>21</v>
      </c>
      <c r="B355" s="50" t="s">
        <v>612</v>
      </c>
      <c r="C355" s="173"/>
      <c r="D355" s="173"/>
      <c r="E355" s="30"/>
      <c r="F355" s="30">
        <v>974.2</v>
      </c>
      <c r="G355" s="26" t="s">
        <v>637</v>
      </c>
      <c r="H355" s="29">
        <v>12</v>
      </c>
      <c r="I355" s="30">
        <v>717.8</v>
      </c>
    </row>
    <row r="356" spans="1:9" ht="37.5">
      <c r="A356" s="43">
        <v>22</v>
      </c>
      <c r="B356" s="50" t="s">
        <v>613</v>
      </c>
      <c r="C356" s="173"/>
      <c r="D356" s="173"/>
      <c r="E356" s="30"/>
      <c r="F356" s="30">
        <v>182.4</v>
      </c>
      <c r="G356" s="26" t="s">
        <v>331</v>
      </c>
      <c r="H356" s="29">
        <v>10</v>
      </c>
      <c r="I356" s="30">
        <v>126.7</v>
      </c>
    </row>
    <row r="357" spans="1:9" ht="37.5">
      <c r="A357" s="43">
        <v>23</v>
      </c>
      <c r="B357" s="50" t="s">
        <v>614</v>
      </c>
      <c r="C357" s="173"/>
      <c r="D357" s="173"/>
      <c r="E357" s="30"/>
      <c r="F357" s="30">
        <v>694.2</v>
      </c>
      <c r="G357" s="26" t="s">
        <v>638</v>
      </c>
      <c r="H357" s="29">
        <v>5</v>
      </c>
      <c r="I357" s="30">
        <v>464.2</v>
      </c>
    </row>
    <row r="358" spans="1:9" ht="37.5">
      <c r="A358" s="43">
        <v>24</v>
      </c>
      <c r="B358" s="50" t="s">
        <v>615</v>
      </c>
      <c r="C358" s="173"/>
      <c r="D358" s="173"/>
      <c r="E358" s="30"/>
      <c r="F358" s="30">
        <v>439.2</v>
      </c>
      <c r="G358" s="26" t="s">
        <v>639</v>
      </c>
      <c r="H358" s="29">
        <v>5</v>
      </c>
      <c r="I358" s="30">
        <v>305.39999999999998</v>
      </c>
    </row>
    <row r="359" spans="1:9" ht="37.5">
      <c r="A359" s="43">
        <v>25</v>
      </c>
      <c r="B359" s="50" t="s">
        <v>616</v>
      </c>
      <c r="C359" s="173"/>
      <c r="D359" s="173"/>
      <c r="E359" s="30"/>
      <c r="F359" s="30">
        <v>598</v>
      </c>
      <c r="G359" s="26" t="s">
        <v>266</v>
      </c>
      <c r="H359" s="29">
        <v>12</v>
      </c>
      <c r="I359" s="30">
        <v>397.5</v>
      </c>
    </row>
    <row r="360" spans="1:9" ht="37.5">
      <c r="A360" s="43">
        <v>26</v>
      </c>
      <c r="B360" s="50" t="s">
        <v>617</v>
      </c>
      <c r="C360" s="173"/>
      <c r="D360" s="173"/>
      <c r="E360" s="30"/>
      <c r="F360" s="30">
        <v>670</v>
      </c>
      <c r="G360" s="26" t="s">
        <v>640</v>
      </c>
      <c r="H360" s="29">
        <v>15</v>
      </c>
      <c r="I360" s="30">
        <v>526</v>
      </c>
    </row>
    <row r="361" spans="1:9" ht="37.5">
      <c r="A361" s="43">
        <v>27</v>
      </c>
      <c r="B361" s="50" t="s">
        <v>618</v>
      </c>
      <c r="C361" s="173"/>
      <c r="D361" s="173"/>
      <c r="E361" s="30"/>
      <c r="F361" s="30">
        <v>756</v>
      </c>
      <c r="G361" s="26" t="s">
        <v>641</v>
      </c>
      <c r="H361" s="29">
        <v>12</v>
      </c>
      <c r="I361" s="30">
        <v>548</v>
      </c>
    </row>
    <row r="362" spans="1:9" ht="33">
      <c r="A362" s="43">
        <v>28</v>
      </c>
      <c r="B362" s="50" t="s">
        <v>619</v>
      </c>
      <c r="C362" s="173"/>
      <c r="D362" s="173"/>
      <c r="E362" s="30"/>
      <c r="F362" s="30">
        <v>395.1</v>
      </c>
      <c r="G362" s="174" t="s">
        <v>642</v>
      </c>
      <c r="H362" s="29">
        <v>7</v>
      </c>
      <c r="I362" s="30">
        <v>196.5</v>
      </c>
    </row>
    <row r="363" spans="1:9" ht="38.25" thickBot="1">
      <c r="A363" s="43">
        <v>29</v>
      </c>
      <c r="B363" s="50" t="s">
        <v>620</v>
      </c>
      <c r="C363" s="173"/>
      <c r="D363" s="173"/>
      <c r="E363" s="30"/>
      <c r="F363" s="30">
        <v>1036</v>
      </c>
      <c r="G363" s="26" t="s">
        <v>643</v>
      </c>
      <c r="H363" s="29">
        <v>12</v>
      </c>
      <c r="I363" s="30">
        <v>759.2</v>
      </c>
    </row>
    <row r="364" spans="1:9" ht="57" thickBot="1">
      <c r="A364" s="218"/>
      <c r="B364" s="47" t="s">
        <v>811</v>
      </c>
      <c r="C364" s="176">
        <v>29639</v>
      </c>
      <c r="D364" s="48">
        <v>9879.7999999999993</v>
      </c>
      <c r="E364" s="176">
        <v>9879.7999999999993</v>
      </c>
      <c r="F364" s="48">
        <f>SUM(F365:F389)</f>
        <v>9879.8000000000029</v>
      </c>
      <c r="G364" s="215"/>
      <c r="H364" s="52"/>
      <c r="I364" s="48">
        <f>SUM(I365:I389)</f>
        <v>9140.6999999999989</v>
      </c>
    </row>
    <row r="365" spans="1:9" ht="37.5">
      <c r="A365" s="43">
        <v>1</v>
      </c>
      <c r="B365" s="219" t="s">
        <v>812</v>
      </c>
      <c r="C365" s="216"/>
      <c r="D365" s="30"/>
      <c r="E365" s="30"/>
      <c r="F365" s="30">
        <v>4391.7</v>
      </c>
      <c r="G365" s="26" t="s">
        <v>836</v>
      </c>
      <c r="H365" s="29">
        <v>25</v>
      </c>
      <c r="I365" s="30">
        <v>4390</v>
      </c>
    </row>
    <row r="366" spans="1:9" ht="37.5">
      <c r="A366" s="43">
        <v>2</v>
      </c>
      <c r="B366" s="220" t="s">
        <v>813</v>
      </c>
      <c r="C366" s="216"/>
      <c r="D366" s="30"/>
      <c r="E366" s="30"/>
      <c r="F366" s="30">
        <v>352.8</v>
      </c>
      <c r="G366" s="26" t="s">
        <v>837</v>
      </c>
      <c r="H366" s="29">
        <v>6</v>
      </c>
      <c r="I366" s="30">
        <v>352.8</v>
      </c>
    </row>
    <row r="367" spans="1:9" ht="37.5">
      <c r="A367" s="43">
        <v>3</v>
      </c>
      <c r="B367" s="220" t="s">
        <v>814</v>
      </c>
      <c r="C367" s="216"/>
      <c r="D367" s="30"/>
      <c r="E367" s="30"/>
      <c r="F367" s="30">
        <v>523.20000000000005</v>
      </c>
      <c r="G367" s="26" t="s">
        <v>838</v>
      </c>
      <c r="H367" s="29">
        <v>2</v>
      </c>
      <c r="I367" s="30">
        <v>492.7</v>
      </c>
    </row>
    <row r="368" spans="1:9" ht="37.5">
      <c r="A368" s="43">
        <v>4</v>
      </c>
      <c r="B368" s="220" t="s">
        <v>815</v>
      </c>
      <c r="C368" s="216"/>
      <c r="D368" s="30"/>
      <c r="E368" s="30"/>
      <c r="F368" s="30">
        <v>318.8</v>
      </c>
      <c r="G368" s="26" t="s">
        <v>839</v>
      </c>
      <c r="H368" s="29">
        <v>3</v>
      </c>
      <c r="I368" s="30">
        <v>318.7</v>
      </c>
    </row>
    <row r="369" spans="1:9" ht="37.5">
      <c r="A369" s="43">
        <v>5</v>
      </c>
      <c r="B369" s="220" t="s">
        <v>817</v>
      </c>
      <c r="C369" s="216"/>
      <c r="D369" s="30"/>
      <c r="E369" s="30"/>
      <c r="F369" s="30">
        <v>182</v>
      </c>
      <c r="G369" s="26" t="s">
        <v>840</v>
      </c>
      <c r="H369" s="29">
        <v>6</v>
      </c>
      <c r="I369" s="30">
        <v>153.19999999999999</v>
      </c>
    </row>
    <row r="370" spans="1:9" ht="37.5">
      <c r="A370" s="43">
        <v>6</v>
      </c>
      <c r="B370" s="220" t="s">
        <v>818</v>
      </c>
      <c r="C370" s="216"/>
      <c r="D370" s="30"/>
      <c r="E370" s="30"/>
      <c r="F370" s="30">
        <v>339.2</v>
      </c>
      <c r="G370" s="26" t="s">
        <v>841</v>
      </c>
      <c r="H370" s="29">
        <v>7</v>
      </c>
      <c r="I370" s="30">
        <v>268.39999999999998</v>
      </c>
    </row>
    <row r="371" spans="1:9" ht="18.75">
      <c r="A371" s="43">
        <v>7</v>
      </c>
      <c r="B371" s="220" t="s">
        <v>819</v>
      </c>
      <c r="C371" s="216"/>
      <c r="D371" s="30"/>
      <c r="E371" s="30"/>
      <c r="F371" s="30">
        <v>270.5</v>
      </c>
      <c r="G371" s="26">
        <v>43126</v>
      </c>
      <c r="H371" s="29">
        <v>2</v>
      </c>
      <c r="I371" s="30">
        <v>154</v>
      </c>
    </row>
    <row r="372" spans="1:9" ht="37.5">
      <c r="A372" s="43">
        <v>8</v>
      </c>
      <c r="B372" s="220" t="s">
        <v>820</v>
      </c>
      <c r="C372" s="216"/>
      <c r="D372" s="30"/>
      <c r="E372" s="30"/>
      <c r="F372" s="30">
        <v>171.6</v>
      </c>
      <c r="G372" s="26" t="s">
        <v>842</v>
      </c>
      <c r="H372" s="29">
        <v>2</v>
      </c>
      <c r="I372" s="30">
        <v>170.4</v>
      </c>
    </row>
    <row r="373" spans="1:9" ht="37.5">
      <c r="A373" s="43">
        <v>9</v>
      </c>
      <c r="B373" s="220" t="s">
        <v>821</v>
      </c>
      <c r="C373" s="216"/>
      <c r="D373" s="30"/>
      <c r="E373" s="30"/>
      <c r="F373" s="30">
        <v>129.6</v>
      </c>
      <c r="G373" s="26" t="s">
        <v>843</v>
      </c>
      <c r="H373" s="29">
        <v>4</v>
      </c>
      <c r="I373" s="30">
        <v>108.9</v>
      </c>
    </row>
    <row r="374" spans="1:9" ht="37.5">
      <c r="A374" s="43">
        <v>10</v>
      </c>
      <c r="B374" s="220" t="s">
        <v>822</v>
      </c>
      <c r="C374" s="216"/>
      <c r="D374" s="30"/>
      <c r="E374" s="30"/>
      <c r="F374" s="30">
        <v>128.46</v>
      </c>
      <c r="G374" s="26" t="s">
        <v>232</v>
      </c>
      <c r="H374" s="29">
        <v>3</v>
      </c>
      <c r="I374" s="30">
        <v>100.1</v>
      </c>
    </row>
    <row r="375" spans="1:9" ht="37.5">
      <c r="A375" s="43">
        <v>11</v>
      </c>
      <c r="B375" s="220" t="s">
        <v>823</v>
      </c>
      <c r="C375" s="216"/>
      <c r="D375" s="30"/>
      <c r="E375" s="30"/>
      <c r="F375" s="30">
        <v>164</v>
      </c>
      <c r="G375" s="26" t="s">
        <v>844</v>
      </c>
      <c r="H375" s="29">
        <v>8</v>
      </c>
      <c r="I375" s="30">
        <v>153.9</v>
      </c>
    </row>
    <row r="376" spans="1:9" ht="18.75">
      <c r="A376" s="43">
        <v>12</v>
      </c>
      <c r="B376" s="220" t="s">
        <v>824</v>
      </c>
      <c r="C376" s="216"/>
      <c r="D376" s="30"/>
      <c r="E376" s="30"/>
      <c r="F376" s="30">
        <v>153.6</v>
      </c>
      <c r="G376" s="26">
        <v>43125</v>
      </c>
      <c r="H376" s="29">
        <v>4</v>
      </c>
      <c r="I376" s="30">
        <v>152.4</v>
      </c>
    </row>
    <row r="377" spans="1:9" ht="37.5">
      <c r="A377" s="43">
        <v>13</v>
      </c>
      <c r="B377" s="220" t="s">
        <v>825</v>
      </c>
      <c r="C377" s="216"/>
      <c r="D377" s="30"/>
      <c r="E377" s="30"/>
      <c r="F377" s="30">
        <v>188</v>
      </c>
      <c r="G377" s="26" t="s">
        <v>845</v>
      </c>
      <c r="H377" s="29">
        <v>3</v>
      </c>
      <c r="I377" s="30">
        <v>188</v>
      </c>
    </row>
    <row r="378" spans="1:9" ht="18.75">
      <c r="A378" s="43">
        <v>14</v>
      </c>
      <c r="B378" s="220" t="s">
        <v>826</v>
      </c>
      <c r="C378" s="216"/>
      <c r="D378" s="30"/>
      <c r="E378" s="30"/>
      <c r="F378" s="30">
        <v>167.6</v>
      </c>
      <c r="G378" s="26">
        <v>43123</v>
      </c>
      <c r="H378" s="29">
        <v>2</v>
      </c>
      <c r="I378" s="30">
        <v>111.6</v>
      </c>
    </row>
    <row r="379" spans="1:9" ht="37.5">
      <c r="A379" s="43">
        <v>15</v>
      </c>
      <c r="B379" s="220" t="s">
        <v>827</v>
      </c>
      <c r="C379" s="216"/>
      <c r="D379" s="30"/>
      <c r="E379" s="30"/>
      <c r="F379" s="30">
        <v>354.4</v>
      </c>
      <c r="G379" s="26" t="s">
        <v>846</v>
      </c>
      <c r="H379" s="29">
        <v>8</v>
      </c>
      <c r="I379" s="30">
        <v>297.7</v>
      </c>
    </row>
    <row r="380" spans="1:9" ht="18.75">
      <c r="A380" s="43">
        <v>16</v>
      </c>
      <c r="B380" s="220" t="s">
        <v>828</v>
      </c>
      <c r="C380" s="216"/>
      <c r="D380" s="30"/>
      <c r="E380" s="30"/>
      <c r="F380" s="30">
        <v>176.8</v>
      </c>
      <c r="G380" s="26">
        <v>43129</v>
      </c>
      <c r="H380" s="29">
        <v>3</v>
      </c>
      <c r="I380" s="30">
        <v>152.19999999999999</v>
      </c>
    </row>
    <row r="381" spans="1:9" ht="37.5">
      <c r="A381" s="43">
        <v>17</v>
      </c>
      <c r="B381" s="220" t="s">
        <v>829</v>
      </c>
      <c r="C381" s="216"/>
      <c r="D381" s="30"/>
      <c r="E381" s="30"/>
      <c r="F381" s="30">
        <v>169.2</v>
      </c>
      <c r="G381" s="26" t="s">
        <v>847</v>
      </c>
      <c r="H381" s="29">
        <v>2</v>
      </c>
      <c r="I381" s="30">
        <v>169.2</v>
      </c>
    </row>
    <row r="382" spans="1:9" ht="37.5">
      <c r="A382" s="43">
        <v>18</v>
      </c>
      <c r="B382" s="220" t="s">
        <v>374</v>
      </c>
      <c r="C382" s="216"/>
      <c r="D382" s="30"/>
      <c r="E382" s="30"/>
      <c r="F382" s="30">
        <v>260</v>
      </c>
      <c r="G382" s="26" t="s">
        <v>848</v>
      </c>
      <c r="H382" s="29">
        <v>2</v>
      </c>
      <c r="I382" s="30">
        <v>196.9</v>
      </c>
    </row>
    <row r="383" spans="1:9" ht="18.75">
      <c r="A383" s="43">
        <v>19</v>
      </c>
      <c r="B383" s="220" t="s">
        <v>830</v>
      </c>
      <c r="C383" s="216"/>
      <c r="D383" s="30"/>
      <c r="E383" s="30"/>
      <c r="F383" s="30">
        <v>290</v>
      </c>
      <c r="G383" s="26">
        <v>43130</v>
      </c>
      <c r="H383" s="29">
        <v>2</v>
      </c>
      <c r="I383" s="30">
        <v>283.39999999999998</v>
      </c>
    </row>
    <row r="384" spans="1:9" ht="18.75">
      <c r="A384" s="43">
        <v>20</v>
      </c>
      <c r="B384" s="220" t="s">
        <v>831</v>
      </c>
      <c r="C384" s="216"/>
      <c r="D384" s="30"/>
      <c r="E384" s="30"/>
      <c r="F384" s="30">
        <v>319.60000000000002</v>
      </c>
      <c r="G384" s="26">
        <v>43119</v>
      </c>
      <c r="H384" s="29">
        <v>4</v>
      </c>
      <c r="I384" s="30">
        <v>264.7</v>
      </c>
    </row>
    <row r="385" spans="1:9" ht="37.5">
      <c r="A385" s="43">
        <v>21</v>
      </c>
      <c r="B385" s="220" t="s">
        <v>832</v>
      </c>
      <c r="C385" s="217"/>
      <c r="D385" s="111"/>
      <c r="E385" s="111"/>
      <c r="F385" s="111">
        <v>210.5</v>
      </c>
      <c r="G385" s="26" t="s">
        <v>849</v>
      </c>
      <c r="H385" s="27">
        <v>6</v>
      </c>
      <c r="I385" s="28">
        <v>173.9</v>
      </c>
    </row>
    <row r="386" spans="1:9" ht="18.75">
      <c r="A386" s="43">
        <v>22</v>
      </c>
      <c r="B386" s="220" t="s">
        <v>833</v>
      </c>
      <c r="C386" s="217"/>
      <c r="D386" s="111"/>
      <c r="E386" s="111"/>
      <c r="F386" s="111">
        <v>239.2</v>
      </c>
      <c r="G386" s="26">
        <v>43132</v>
      </c>
      <c r="H386" s="27">
        <v>1</v>
      </c>
      <c r="I386" s="28">
        <v>196.2</v>
      </c>
    </row>
    <row r="387" spans="1:9" ht="37.5">
      <c r="A387" s="43">
        <v>23</v>
      </c>
      <c r="B387" s="220" t="s">
        <v>834</v>
      </c>
      <c r="C387" s="217"/>
      <c r="D387" s="111"/>
      <c r="E387" s="111"/>
      <c r="F387" s="111">
        <v>291.2</v>
      </c>
      <c r="G387" s="26" t="s">
        <v>803</v>
      </c>
      <c r="H387" s="27">
        <v>2</v>
      </c>
      <c r="I387" s="28">
        <v>208</v>
      </c>
    </row>
    <row r="388" spans="1:9" ht="18.75">
      <c r="A388" s="43">
        <v>24</v>
      </c>
      <c r="B388" s="220" t="s">
        <v>816</v>
      </c>
      <c r="C388" s="217"/>
      <c r="D388" s="111"/>
      <c r="E388" s="111"/>
      <c r="F388" s="111">
        <v>43.9</v>
      </c>
      <c r="G388" s="26">
        <v>43139</v>
      </c>
      <c r="H388" s="20">
        <v>2</v>
      </c>
      <c r="I388" s="28">
        <v>39.5</v>
      </c>
    </row>
    <row r="389" spans="1:9" ht="38.25" thickBot="1">
      <c r="A389" s="43">
        <v>25</v>
      </c>
      <c r="B389" s="220" t="s">
        <v>835</v>
      </c>
      <c r="C389" s="217"/>
      <c r="D389" s="111"/>
      <c r="E389" s="111"/>
      <c r="F389" s="111">
        <v>43.94</v>
      </c>
      <c r="G389" s="26" t="s">
        <v>332</v>
      </c>
      <c r="H389" s="20">
        <v>1</v>
      </c>
      <c r="I389" s="28">
        <v>43.9</v>
      </c>
    </row>
    <row r="390" spans="1:9" ht="38.25" thickBot="1">
      <c r="A390" s="128"/>
      <c r="B390" s="47" t="s">
        <v>388</v>
      </c>
      <c r="C390" s="48">
        <v>61501</v>
      </c>
      <c r="D390" s="48">
        <v>20500.2</v>
      </c>
      <c r="E390" s="48">
        <v>20500.2</v>
      </c>
      <c r="F390" s="48">
        <f>SUM(F391:F427)</f>
        <v>20500.2</v>
      </c>
      <c r="G390" s="48"/>
      <c r="H390" s="129"/>
      <c r="I390" s="48">
        <f>SUM(I391:I427)</f>
        <v>16271.032139999998</v>
      </c>
    </row>
    <row r="391" spans="1:9" ht="37.5">
      <c r="A391" s="43">
        <v>1</v>
      </c>
      <c r="B391" s="50" t="s">
        <v>352</v>
      </c>
      <c r="C391" s="45"/>
      <c r="D391" s="45"/>
      <c r="E391" s="45"/>
      <c r="F391" s="30">
        <v>8671.5</v>
      </c>
      <c r="G391" s="26" t="s">
        <v>393</v>
      </c>
      <c r="H391" s="29">
        <v>18</v>
      </c>
      <c r="I391" s="30">
        <v>7477.6102199999996</v>
      </c>
    </row>
    <row r="392" spans="1:9" ht="18.75">
      <c r="A392" s="43">
        <v>2</v>
      </c>
      <c r="B392" s="50" t="s">
        <v>353</v>
      </c>
      <c r="C392" s="45"/>
      <c r="D392" s="45"/>
      <c r="E392" s="45"/>
      <c r="F392" s="30">
        <v>524.9</v>
      </c>
      <c r="G392" s="26" t="s">
        <v>354</v>
      </c>
      <c r="H392" s="29">
        <v>3</v>
      </c>
      <c r="I392" s="30">
        <v>247.73802000000001</v>
      </c>
    </row>
    <row r="393" spans="1:9" ht="37.5">
      <c r="A393" s="43">
        <v>3</v>
      </c>
      <c r="B393" s="50" t="s">
        <v>355</v>
      </c>
      <c r="C393" s="45"/>
      <c r="D393" s="45"/>
      <c r="E393" s="45"/>
      <c r="F393" s="30">
        <v>675.2</v>
      </c>
      <c r="G393" s="26" t="s">
        <v>394</v>
      </c>
      <c r="H393" s="29">
        <v>7</v>
      </c>
      <c r="I393" s="30">
        <v>409.89532000000003</v>
      </c>
    </row>
    <row r="394" spans="1:9" ht="37.5">
      <c r="A394" s="43">
        <v>4</v>
      </c>
      <c r="B394" s="50" t="s">
        <v>356</v>
      </c>
      <c r="C394" s="45"/>
      <c r="D394" s="45"/>
      <c r="E394" s="45"/>
      <c r="F394" s="30">
        <v>548.9</v>
      </c>
      <c r="G394" s="26" t="s">
        <v>395</v>
      </c>
      <c r="H394" s="29">
        <v>4</v>
      </c>
      <c r="I394" s="30">
        <v>431.37153999999998</v>
      </c>
    </row>
    <row r="395" spans="1:9" ht="37.5">
      <c r="A395" s="43">
        <v>5</v>
      </c>
      <c r="B395" s="50" t="s">
        <v>357</v>
      </c>
      <c r="C395" s="123"/>
      <c r="D395" s="123"/>
      <c r="E395" s="123"/>
      <c r="F395" s="33">
        <v>394.5</v>
      </c>
      <c r="G395" s="23" t="s">
        <v>393</v>
      </c>
      <c r="H395" s="32">
        <v>2</v>
      </c>
      <c r="I395" s="33">
        <v>267.30970000000002</v>
      </c>
    </row>
    <row r="396" spans="1:9" ht="18.75">
      <c r="A396" s="43">
        <v>6</v>
      </c>
      <c r="B396" s="50" t="s">
        <v>358</v>
      </c>
      <c r="C396" s="20"/>
      <c r="D396" s="45"/>
      <c r="E396" s="45"/>
      <c r="F396" s="30">
        <v>73.2</v>
      </c>
      <c r="G396" s="26">
        <v>43138</v>
      </c>
      <c r="H396" s="29">
        <v>1</v>
      </c>
      <c r="I396" s="30">
        <v>64.312169999999995</v>
      </c>
    </row>
    <row r="397" spans="1:9" ht="37.5">
      <c r="A397" s="43">
        <v>7</v>
      </c>
      <c r="B397" s="50" t="s">
        <v>359</v>
      </c>
      <c r="C397" s="45"/>
      <c r="D397" s="45"/>
      <c r="E397" s="45"/>
      <c r="F397" s="30">
        <v>179.4</v>
      </c>
      <c r="G397" s="26" t="s">
        <v>211</v>
      </c>
      <c r="H397" s="29">
        <v>3</v>
      </c>
      <c r="I397" s="30">
        <v>179.34183999999999</v>
      </c>
    </row>
    <row r="398" spans="1:9" ht="37.5">
      <c r="A398" s="43">
        <v>8</v>
      </c>
      <c r="B398" s="34" t="s">
        <v>360</v>
      </c>
      <c r="C398" s="59"/>
      <c r="D398" s="92"/>
      <c r="E398" s="124"/>
      <c r="F398" s="111">
        <v>226.4</v>
      </c>
      <c r="G398" s="26" t="s">
        <v>396</v>
      </c>
      <c r="H398" s="27">
        <v>2</v>
      </c>
      <c r="I398" s="28">
        <v>177.63815</v>
      </c>
    </row>
    <row r="399" spans="1:9" ht="37.5">
      <c r="A399" s="43">
        <v>9</v>
      </c>
      <c r="B399" s="34" t="s">
        <v>361</v>
      </c>
      <c r="C399" s="22"/>
      <c r="D399" s="22"/>
      <c r="E399" s="22"/>
      <c r="F399" s="28">
        <v>410.3</v>
      </c>
      <c r="G399" s="26" t="s">
        <v>397</v>
      </c>
      <c r="H399" s="27">
        <v>2</v>
      </c>
      <c r="I399" s="28">
        <v>355.69706000000002</v>
      </c>
    </row>
    <row r="400" spans="1:9" ht="37.5">
      <c r="A400" s="43">
        <v>10</v>
      </c>
      <c r="B400" s="34" t="s">
        <v>362</v>
      </c>
      <c r="C400" s="22"/>
      <c r="D400" s="125"/>
      <c r="E400" s="22"/>
      <c r="F400" s="28">
        <v>77.2</v>
      </c>
      <c r="G400" s="26" t="s">
        <v>398</v>
      </c>
      <c r="H400" s="27">
        <v>4</v>
      </c>
      <c r="I400" s="28">
        <v>73.177719999999994</v>
      </c>
    </row>
    <row r="401" spans="1:9" ht="37.5">
      <c r="A401" s="43">
        <v>11</v>
      </c>
      <c r="B401" s="34" t="s">
        <v>363</v>
      </c>
      <c r="C401" s="22"/>
      <c r="D401" s="125"/>
      <c r="E401" s="22"/>
      <c r="F401" s="28">
        <v>275.3</v>
      </c>
      <c r="G401" s="26" t="s">
        <v>399</v>
      </c>
      <c r="H401" s="27">
        <v>2</v>
      </c>
      <c r="I401" s="28">
        <v>273.90667000000002</v>
      </c>
    </row>
    <row r="402" spans="1:9" ht="37.5">
      <c r="A402" s="43">
        <v>12</v>
      </c>
      <c r="B402" s="34" t="s">
        <v>364</v>
      </c>
      <c r="C402" s="22"/>
      <c r="D402" s="125"/>
      <c r="E402" s="22"/>
      <c r="F402" s="28">
        <f>201.1+9.7+338.4</f>
        <v>549.19999999999993</v>
      </c>
      <c r="G402" s="26" t="s">
        <v>400</v>
      </c>
      <c r="H402" s="27">
        <f>5+1</f>
        <v>6</v>
      </c>
      <c r="I402" s="28">
        <v>192.54820000000001</v>
      </c>
    </row>
    <row r="403" spans="1:9" ht="18.75">
      <c r="A403" s="43">
        <v>13</v>
      </c>
      <c r="B403" s="34" t="s">
        <v>365</v>
      </c>
      <c r="C403" s="22"/>
      <c r="D403" s="125"/>
      <c r="E403" s="22"/>
      <c r="F403" s="28">
        <v>743.7</v>
      </c>
      <c r="G403" s="26" t="s">
        <v>125</v>
      </c>
      <c r="H403" s="27">
        <v>2</v>
      </c>
      <c r="I403" s="28">
        <v>743.69713999999999</v>
      </c>
    </row>
    <row r="404" spans="1:9" ht="37.5">
      <c r="A404" s="43">
        <v>14</v>
      </c>
      <c r="B404" s="34" t="s">
        <v>366</v>
      </c>
      <c r="C404" s="22"/>
      <c r="D404" s="125"/>
      <c r="E404" s="22"/>
      <c r="F404" s="28">
        <v>607.5</v>
      </c>
      <c r="G404" s="26" t="s">
        <v>401</v>
      </c>
      <c r="H404" s="27">
        <v>5</v>
      </c>
      <c r="I404" s="28">
        <v>604.23208999999997</v>
      </c>
    </row>
    <row r="405" spans="1:9" ht="18.75">
      <c r="A405" s="43">
        <v>15</v>
      </c>
      <c r="B405" s="34" t="s">
        <v>367</v>
      </c>
      <c r="C405" s="22"/>
      <c r="D405" s="125"/>
      <c r="E405" s="22"/>
      <c r="F405" s="28">
        <v>232.6</v>
      </c>
      <c r="G405" s="26" t="s">
        <v>354</v>
      </c>
      <c r="H405" s="27">
        <v>1</v>
      </c>
      <c r="I405" s="28">
        <v>166.30907999999999</v>
      </c>
    </row>
    <row r="406" spans="1:9" ht="37.5">
      <c r="A406" s="43">
        <v>16</v>
      </c>
      <c r="B406" s="34" t="s">
        <v>159</v>
      </c>
      <c r="C406" s="22"/>
      <c r="D406" s="125"/>
      <c r="E406" s="22"/>
      <c r="F406" s="28">
        <v>236.5</v>
      </c>
      <c r="G406" s="26" t="s">
        <v>402</v>
      </c>
      <c r="H406" s="27">
        <v>5</v>
      </c>
      <c r="I406" s="28">
        <v>203.82279</v>
      </c>
    </row>
    <row r="407" spans="1:9" ht="37.5">
      <c r="A407" s="43">
        <v>17</v>
      </c>
      <c r="B407" s="34" t="s">
        <v>368</v>
      </c>
      <c r="C407" s="22"/>
      <c r="D407" s="125"/>
      <c r="E407" s="22"/>
      <c r="F407" s="28">
        <v>402</v>
      </c>
      <c r="G407" s="26" t="s">
        <v>403</v>
      </c>
      <c r="H407" s="27">
        <v>3</v>
      </c>
      <c r="I407" s="28">
        <v>350.58058999999997</v>
      </c>
    </row>
    <row r="408" spans="1:9" ht="37.5">
      <c r="A408" s="43">
        <v>18</v>
      </c>
      <c r="B408" s="34" t="s">
        <v>369</v>
      </c>
      <c r="C408" s="45"/>
      <c r="D408" s="45"/>
      <c r="E408" s="45"/>
      <c r="F408" s="30">
        <v>585</v>
      </c>
      <c r="G408" s="26" t="s">
        <v>404</v>
      </c>
      <c r="H408" s="29">
        <v>5</v>
      </c>
      <c r="I408" s="30">
        <v>295.52113000000003</v>
      </c>
    </row>
    <row r="409" spans="1:9" ht="18.75">
      <c r="A409" s="43">
        <v>19</v>
      </c>
      <c r="B409" s="34" t="s">
        <v>370</v>
      </c>
      <c r="C409" s="22"/>
      <c r="D409" s="125"/>
      <c r="E409" s="22"/>
      <c r="F409" s="28">
        <v>227</v>
      </c>
      <c r="G409" s="26">
        <v>43153</v>
      </c>
      <c r="H409" s="27">
        <v>2</v>
      </c>
      <c r="I409" s="28">
        <v>183.20087000000001</v>
      </c>
    </row>
    <row r="410" spans="1:9" ht="37.5">
      <c r="A410" s="43">
        <v>20</v>
      </c>
      <c r="B410" s="34" t="s">
        <v>371</v>
      </c>
      <c r="C410" s="22"/>
      <c r="D410" s="125"/>
      <c r="E410" s="22"/>
      <c r="F410" s="28">
        <v>571.1</v>
      </c>
      <c r="G410" s="26" t="s">
        <v>405</v>
      </c>
      <c r="H410" s="27">
        <v>5</v>
      </c>
      <c r="I410" s="28">
        <v>568.77923999999996</v>
      </c>
    </row>
    <row r="411" spans="1:9" ht="37.5">
      <c r="A411" s="43">
        <v>21</v>
      </c>
      <c r="B411" s="34" t="s">
        <v>372</v>
      </c>
      <c r="C411" s="123"/>
      <c r="D411" s="123"/>
      <c r="E411" s="123"/>
      <c r="F411" s="33">
        <v>204.6</v>
      </c>
      <c r="G411" s="23" t="s">
        <v>406</v>
      </c>
      <c r="H411" s="32">
        <v>3</v>
      </c>
      <c r="I411" s="33">
        <v>189.10884999999999</v>
      </c>
    </row>
    <row r="412" spans="1:9" ht="37.5">
      <c r="A412" s="43">
        <v>22</v>
      </c>
      <c r="B412" s="34" t="s">
        <v>373</v>
      </c>
      <c r="C412" s="45"/>
      <c r="D412" s="45"/>
      <c r="E412" s="45"/>
      <c r="F412" s="30">
        <v>177.3</v>
      </c>
      <c r="G412" s="26" t="s">
        <v>407</v>
      </c>
      <c r="H412" s="29">
        <v>3</v>
      </c>
      <c r="I412" s="30">
        <v>163.01580000000001</v>
      </c>
    </row>
    <row r="413" spans="1:9" ht="18.75">
      <c r="A413" s="43">
        <v>23</v>
      </c>
      <c r="B413" s="34" t="s">
        <v>374</v>
      </c>
      <c r="C413" s="22"/>
      <c r="D413" s="125"/>
      <c r="E413" s="22"/>
      <c r="F413" s="28">
        <v>139.19999999999999</v>
      </c>
      <c r="G413" s="26">
        <v>43152</v>
      </c>
      <c r="H413" s="27">
        <v>2</v>
      </c>
      <c r="I413" s="28">
        <v>49.727640000000001</v>
      </c>
    </row>
    <row r="414" spans="1:9" ht="37.5">
      <c r="A414" s="43">
        <v>24</v>
      </c>
      <c r="B414" s="34" t="s">
        <v>375</v>
      </c>
      <c r="C414" s="22"/>
      <c r="D414" s="125"/>
      <c r="E414" s="22"/>
      <c r="F414" s="111">
        <v>659.2</v>
      </c>
      <c r="G414" s="26" t="s">
        <v>408</v>
      </c>
      <c r="H414" s="27">
        <v>5</v>
      </c>
      <c r="I414" s="28">
        <v>358.43302999999997</v>
      </c>
    </row>
    <row r="415" spans="1:9" ht="37.5">
      <c r="A415" s="43">
        <v>25</v>
      </c>
      <c r="B415" s="34" t="s">
        <v>376</v>
      </c>
      <c r="C415" s="22"/>
      <c r="D415" s="125"/>
      <c r="E415" s="22"/>
      <c r="F415" s="28">
        <v>331.1</v>
      </c>
      <c r="G415" s="26" t="s">
        <v>409</v>
      </c>
      <c r="H415" s="27">
        <v>4</v>
      </c>
      <c r="I415" s="28">
        <v>302.25497000000001</v>
      </c>
    </row>
    <row r="416" spans="1:9" ht="18.75">
      <c r="A416" s="43">
        <v>26</v>
      </c>
      <c r="B416" s="34" t="s">
        <v>377</v>
      </c>
      <c r="C416" s="22"/>
      <c r="D416" s="125"/>
      <c r="E416" s="22"/>
      <c r="F416" s="28">
        <v>520.79999999999995</v>
      </c>
      <c r="G416" s="26">
        <v>43131</v>
      </c>
      <c r="H416" s="27">
        <v>2</v>
      </c>
      <c r="I416" s="28">
        <v>271.94295</v>
      </c>
    </row>
    <row r="417" spans="1:9" ht="37.5">
      <c r="A417" s="43">
        <v>27</v>
      </c>
      <c r="B417" s="34" t="s">
        <v>378</v>
      </c>
      <c r="C417" s="22"/>
      <c r="D417" s="125"/>
      <c r="E417" s="22"/>
      <c r="F417" s="28">
        <v>170.9</v>
      </c>
      <c r="G417" s="26" t="s">
        <v>94</v>
      </c>
      <c r="H417" s="27">
        <v>2</v>
      </c>
      <c r="I417" s="28">
        <v>167.92775</v>
      </c>
    </row>
    <row r="418" spans="1:9" ht="18.75">
      <c r="A418" s="43">
        <v>28</v>
      </c>
      <c r="B418" s="34" t="s">
        <v>379</v>
      </c>
      <c r="C418" s="22"/>
      <c r="D418" s="125"/>
      <c r="E418" s="22"/>
      <c r="F418" s="28">
        <v>433.6</v>
      </c>
      <c r="G418" s="26">
        <v>43133</v>
      </c>
      <c r="H418" s="27">
        <v>1</v>
      </c>
      <c r="I418" s="28">
        <v>203.33663999999999</v>
      </c>
    </row>
    <row r="419" spans="1:9" ht="37.5">
      <c r="A419" s="43">
        <v>29</v>
      </c>
      <c r="B419" s="34" t="s">
        <v>380</v>
      </c>
      <c r="C419" s="45"/>
      <c r="D419" s="45"/>
      <c r="E419" s="45"/>
      <c r="F419" s="30">
        <v>367</v>
      </c>
      <c r="G419" s="26" t="s">
        <v>410</v>
      </c>
      <c r="H419" s="29">
        <v>6</v>
      </c>
      <c r="I419" s="30">
        <v>307.67646999999999</v>
      </c>
    </row>
    <row r="420" spans="1:9" ht="18.75">
      <c r="A420" s="43">
        <v>30</v>
      </c>
      <c r="B420" s="34" t="s">
        <v>381</v>
      </c>
      <c r="C420" s="22"/>
      <c r="D420" s="125"/>
      <c r="E420" s="22"/>
      <c r="F420" s="28">
        <v>309.89999999999998</v>
      </c>
      <c r="G420" s="26" t="s">
        <v>121</v>
      </c>
      <c r="H420" s="27">
        <v>3</v>
      </c>
      <c r="I420" s="28">
        <v>279.76702</v>
      </c>
    </row>
    <row r="421" spans="1:9" ht="18.75">
      <c r="A421" s="43">
        <v>31</v>
      </c>
      <c r="B421" s="34" t="s">
        <v>382</v>
      </c>
      <c r="C421" s="22"/>
      <c r="D421" s="125"/>
      <c r="E421" s="22"/>
      <c r="F421" s="28">
        <v>161.69999999999999</v>
      </c>
      <c r="G421" s="26">
        <v>43143</v>
      </c>
      <c r="H421" s="27">
        <v>4</v>
      </c>
      <c r="I421" s="28">
        <v>120.97116</v>
      </c>
    </row>
    <row r="422" spans="1:9" ht="18.75">
      <c r="A422" s="43">
        <v>32</v>
      </c>
      <c r="B422" s="34" t="s">
        <v>383</v>
      </c>
      <c r="C422" s="22"/>
      <c r="D422" s="125"/>
      <c r="E422" s="22"/>
      <c r="F422" s="28">
        <v>210.6</v>
      </c>
      <c r="G422" s="26" t="s">
        <v>384</v>
      </c>
      <c r="H422" s="27">
        <v>2</v>
      </c>
      <c r="I422" s="28">
        <v>166.50998999999999</v>
      </c>
    </row>
    <row r="423" spans="1:9" ht="37.5">
      <c r="A423" s="43">
        <v>33</v>
      </c>
      <c r="B423" s="34" t="s">
        <v>389</v>
      </c>
      <c r="C423" s="22"/>
      <c r="D423" s="125"/>
      <c r="E423" s="22"/>
      <c r="F423" s="28">
        <v>297.89999999999998</v>
      </c>
      <c r="G423" s="26" t="s">
        <v>411</v>
      </c>
      <c r="H423" s="20">
        <v>5</v>
      </c>
      <c r="I423" s="28">
        <v>202.54746</v>
      </c>
    </row>
    <row r="424" spans="1:9" ht="37.5">
      <c r="A424" s="43">
        <v>34</v>
      </c>
      <c r="B424" s="34" t="s">
        <v>390</v>
      </c>
      <c r="C424" s="126"/>
      <c r="D424" s="127"/>
      <c r="E424" s="126"/>
      <c r="F424" s="25">
        <v>274.5</v>
      </c>
      <c r="G424" s="23" t="s">
        <v>412</v>
      </c>
      <c r="H424" s="42">
        <v>3</v>
      </c>
      <c r="I424" s="25">
        <v>207.95849000000001</v>
      </c>
    </row>
    <row r="425" spans="1:9" ht="18.75">
      <c r="A425" s="43">
        <v>35</v>
      </c>
      <c r="B425" s="34" t="s">
        <v>391</v>
      </c>
      <c r="C425" s="22"/>
      <c r="D425" s="125"/>
      <c r="E425" s="22"/>
      <c r="F425" s="28">
        <v>14.3</v>
      </c>
      <c r="G425" s="26" t="s">
        <v>385</v>
      </c>
      <c r="H425" s="20">
        <v>1</v>
      </c>
      <c r="I425" s="28">
        <v>9.3113200000000003</v>
      </c>
    </row>
    <row r="426" spans="1:9" ht="37.5">
      <c r="A426" s="43">
        <v>36</v>
      </c>
      <c r="B426" s="34" t="s">
        <v>386</v>
      </c>
      <c r="C426" s="22"/>
      <c r="D426" s="125"/>
      <c r="E426" s="22"/>
      <c r="F426" s="28">
        <v>6.4</v>
      </c>
      <c r="G426" s="26" t="s">
        <v>413</v>
      </c>
      <c r="H426" s="20">
        <v>1</v>
      </c>
      <c r="I426" s="28">
        <v>3.8530600000000002</v>
      </c>
    </row>
    <row r="427" spans="1:9" ht="19.5" thickBot="1">
      <c r="A427" s="43">
        <v>37</v>
      </c>
      <c r="B427" s="80" t="s">
        <v>392</v>
      </c>
      <c r="C427" s="70"/>
      <c r="D427" s="130"/>
      <c r="E427" s="70"/>
      <c r="F427" s="72">
        <v>9.8000000000000007</v>
      </c>
      <c r="G427" s="73" t="s">
        <v>387</v>
      </c>
      <c r="H427" s="65">
        <v>1</v>
      </c>
      <c r="I427" s="72"/>
    </row>
    <row r="428" spans="1:9" ht="38.25" thickBot="1">
      <c r="A428" s="302"/>
      <c r="B428" s="69" t="s">
        <v>1031</v>
      </c>
      <c r="C428" s="48">
        <v>36769.699999999997</v>
      </c>
      <c r="D428" s="48">
        <v>12256.9</v>
      </c>
      <c r="E428" s="48">
        <v>12256.9</v>
      </c>
      <c r="F428" s="48">
        <f>SUM(F429:F459)</f>
        <v>12256.900000000001</v>
      </c>
      <c r="G428" s="48"/>
      <c r="H428" s="48"/>
      <c r="I428" s="48">
        <f>SUM(I429:I459)</f>
        <v>11114.789540000002</v>
      </c>
    </row>
    <row r="429" spans="1:9" ht="37.5">
      <c r="A429" s="43">
        <v>1</v>
      </c>
      <c r="B429" s="68" t="s">
        <v>1060</v>
      </c>
      <c r="C429" s="282"/>
      <c r="D429" s="283"/>
      <c r="E429" s="284"/>
      <c r="F429" s="209">
        <v>2822.1770000000001</v>
      </c>
      <c r="G429" s="285" t="s">
        <v>1067</v>
      </c>
      <c r="H429" s="29">
        <v>13</v>
      </c>
      <c r="I429" s="30">
        <v>2520.1579999999999</v>
      </c>
    </row>
    <row r="430" spans="1:9" ht="37.5">
      <c r="A430" s="65">
        <v>2</v>
      </c>
      <c r="B430" s="58" t="s">
        <v>1061</v>
      </c>
      <c r="C430" s="286"/>
      <c r="D430" s="286"/>
      <c r="E430" s="286"/>
      <c r="F430" s="208">
        <v>1490.4079999999999</v>
      </c>
      <c r="G430" s="287" t="s">
        <v>1068</v>
      </c>
      <c r="H430" s="60">
        <v>18</v>
      </c>
      <c r="I430" s="28">
        <v>1486.768</v>
      </c>
    </row>
    <row r="431" spans="1:9" ht="18.75">
      <c r="A431" s="20">
        <v>3</v>
      </c>
      <c r="B431" s="58" t="s">
        <v>1062</v>
      </c>
      <c r="C431" s="286"/>
      <c r="D431" s="286"/>
      <c r="E431" s="286"/>
      <c r="F431" s="208">
        <v>425.31299999999999</v>
      </c>
      <c r="G431" s="26" t="s">
        <v>125</v>
      </c>
      <c r="H431" s="27">
        <v>2</v>
      </c>
      <c r="I431" s="28">
        <v>423.012</v>
      </c>
    </row>
    <row r="432" spans="1:9" ht="37.5">
      <c r="A432" s="43">
        <v>4</v>
      </c>
      <c r="B432" s="68" t="s">
        <v>1063</v>
      </c>
      <c r="C432" s="284"/>
      <c r="D432" s="284"/>
      <c r="E432" s="286"/>
      <c r="F432" s="209">
        <v>375.04300000000001</v>
      </c>
      <c r="G432" s="26" t="s">
        <v>471</v>
      </c>
      <c r="H432" s="29">
        <v>5</v>
      </c>
      <c r="I432" s="28">
        <v>375.04300000000001</v>
      </c>
    </row>
    <row r="433" spans="1:9" ht="37.5">
      <c r="A433" s="65">
        <v>5</v>
      </c>
      <c r="B433" s="58" t="s">
        <v>1032</v>
      </c>
      <c r="C433" s="288"/>
      <c r="D433" s="289"/>
      <c r="E433" s="286"/>
      <c r="F433" s="290">
        <v>237.774</v>
      </c>
      <c r="G433" s="38" t="s">
        <v>1069</v>
      </c>
      <c r="H433" s="291">
        <v>2</v>
      </c>
      <c r="I433" s="28">
        <v>237.57300000000001</v>
      </c>
    </row>
    <row r="434" spans="1:9" ht="37.5">
      <c r="A434" s="20">
        <v>6</v>
      </c>
      <c r="B434" s="58" t="s">
        <v>1033</v>
      </c>
      <c r="C434" s="286"/>
      <c r="D434" s="292"/>
      <c r="E434" s="286"/>
      <c r="F434" s="293">
        <v>512.41300000000001</v>
      </c>
      <c r="G434" s="26" t="s">
        <v>1070</v>
      </c>
      <c r="H434" s="27">
        <v>6</v>
      </c>
      <c r="I434" s="28">
        <v>485.589</v>
      </c>
    </row>
    <row r="435" spans="1:9" ht="18.75">
      <c r="A435" s="43">
        <v>7</v>
      </c>
      <c r="B435" s="58" t="s">
        <v>1034</v>
      </c>
      <c r="C435" s="286"/>
      <c r="D435" s="292"/>
      <c r="E435" s="286"/>
      <c r="F435" s="293">
        <v>374.44299999999998</v>
      </c>
      <c r="G435" s="26">
        <v>43126</v>
      </c>
      <c r="H435" s="27">
        <v>6</v>
      </c>
      <c r="I435" s="28">
        <v>270.702</v>
      </c>
    </row>
    <row r="436" spans="1:9" ht="18.75">
      <c r="A436" s="65">
        <v>8</v>
      </c>
      <c r="B436" s="294" t="s">
        <v>1035</v>
      </c>
      <c r="C436" s="205"/>
      <c r="D436" s="280"/>
      <c r="E436" s="286"/>
      <c r="F436" s="281">
        <v>161.17099999999999</v>
      </c>
      <c r="G436" s="26" t="s">
        <v>1036</v>
      </c>
      <c r="H436" s="24">
        <v>1</v>
      </c>
      <c r="I436" s="28">
        <v>161.16399999999999</v>
      </c>
    </row>
    <row r="437" spans="1:9" ht="18.75">
      <c r="A437" s="20">
        <v>9</v>
      </c>
      <c r="B437" s="58" t="s">
        <v>1037</v>
      </c>
      <c r="C437" s="284"/>
      <c r="D437" s="284"/>
      <c r="E437" s="286"/>
      <c r="F437" s="209">
        <v>155.66999999999999</v>
      </c>
      <c r="G437" s="26" t="s">
        <v>1038</v>
      </c>
      <c r="H437" s="27">
        <v>1</v>
      </c>
      <c r="I437" s="28">
        <v>155.66900000000001</v>
      </c>
    </row>
    <row r="438" spans="1:9" ht="18.75">
      <c r="A438" s="43">
        <v>10</v>
      </c>
      <c r="B438" s="294" t="s">
        <v>1039</v>
      </c>
      <c r="C438" s="286"/>
      <c r="D438" s="292"/>
      <c r="E438" s="286"/>
      <c r="F438" s="293">
        <v>315.60899999999998</v>
      </c>
      <c r="G438" s="23">
        <v>43131</v>
      </c>
      <c r="H438" s="24">
        <v>1</v>
      </c>
      <c r="I438" s="28">
        <v>314.64499999999998</v>
      </c>
    </row>
    <row r="439" spans="1:9" ht="37.5">
      <c r="A439" s="65">
        <v>11</v>
      </c>
      <c r="B439" s="294" t="s">
        <v>1040</v>
      </c>
      <c r="C439" s="205"/>
      <c r="D439" s="205"/>
      <c r="E439" s="286"/>
      <c r="F439" s="207">
        <v>303.37599999999998</v>
      </c>
      <c r="G439" s="23" t="s">
        <v>1071</v>
      </c>
      <c r="H439" s="24">
        <v>2</v>
      </c>
      <c r="I439" s="208">
        <v>246.81100000000001</v>
      </c>
    </row>
    <row r="440" spans="1:9" ht="37.5">
      <c r="A440" s="20">
        <v>12</v>
      </c>
      <c r="B440" s="295" t="s">
        <v>1041</v>
      </c>
      <c r="C440" s="286"/>
      <c r="D440" s="292"/>
      <c r="E440" s="286"/>
      <c r="F440" s="293">
        <v>295.40800000000002</v>
      </c>
      <c r="G440" s="23" t="s">
        <v>1072</v>
      </c>
      <c r="H440" s="27">
        <v>2</v>
      </c>
      <c r="I440" s="28">
        <v>201.46199999999999</v>
      </c>
    </row>
    <row r="441" spans="1:9" ht="18.75">
      <c r="A441" s="43">
        <v>13</v>
      </c>
      <c r="B441" s="295" t="s">
        <v>1042</v>
      </c>
      <c r="C441" s="296"/>
      <c r="D441" s="296"/>
      <c r="E441" s="286"/>
      <c r="F441" s="297">
        <v>210.20500000000001</v>
      </c>
      <c r="G441" s="23">
        <v>43137</v>
      </c>
      <c r="H441" s="32">
        <v>1</v>
      </c>
      <c r="I441" s="28">
        <v>210.19800000000001</v>
      </c>
    </row>
    <row r="442" spans="1:9" ht="37.5">
      <c r="A442" s="65">
        <v>14</v>
      </c>
      <c r="B442" s="294" t="s">
        <v>1043</v>
      </c>
      <c r="C442" s="205"/>
      <c r="D442" s="280"/>
      <c r="E442" s="286"/>
      <c r="F442" s="281">
        <v>150.13800000000001</v>
      </c>
      <c r="G442" s="23" t="s">
        <v>1073</v>
      </c>
      <c r="H442" s="24">
        <v>4</v>
      </c>
      <c r="I442" s="28">
        <v>149.41200000000001</v>
      </c>
    </row>
    <row r="443" spans="1:9" ht="37.5">
      <c r="A443" s="20">
        <v>15</v>
      </c>
      <c r="B443" s="220" t="s">
        <v>1044</v>
      </c>
      <c r="C443" s="286"/>
      <c r="D443" s="292"/>
      <c r="E443" s="286"/>
      <c r="F443" s="293">
        <v>164.27099999999999</v>
      </c>
      <c r="G443" s="23" t="s">
        <v>1074</v>
      </c>
      <c r="H443" s="27">
        <v>4</v>
      </c>
      <c r="I443" s="208">
        <v>163.86354</v>
      </c>
    </row>
    <row r="444" spans="1:9" ht="37.5">
      <c r="A444" s="43">
        <v>16</v>
      </c>
      <c r="B444" s="295" t="s">
        <v>1045</v>
      </c>
      <c r="C444" s="286"/>
      <c r="D444" s="292"/>
      <c r="E444" s="286"/>
      <c r="F444" s="293">
        <v>400.84399999999999</v>
      </c>
      <c r="G444" s="26" t="s">
        <v>1075</v>
      </c>
      <c r="H444" s="27">
        <v>5</v>
      </c>
      <c r="I444" s="28">
        <v>328.46</v>
      </c>
    </row>
    <row r="445" spans="1:9" ht="37.5">
      <c r="A445" s="65">
        <v>17</v>
      </c>
      <c r="B445" s="295" t="s">
        <v>1046</v>
      </c>
      <c r="C445" s="286"/>
      <c r="D445" s="292"/>
      <c r="E445" s="286"/>
      <c r="F445" s="293">
        <v>88.236000000000004</v>
      </c>
      <c r="G445" s="26" t="s">
        <v>442</v>
      </c>
      <c r="H445" s="27">
        <v>4</v>
      </c>
      <c r="I445" s="28">
        <v>85.105999999999995</v>
      </c>
    </row>
    <row r="446" spans="1:9" ht="37.5">
      <c r="A446" s="20">
        <v>18</v>
      </c>
      <c r="B446" s="295" t="s">
        <v>1047</v>
      </c>
      <c r="C446" s="205"/>
      <c r="D446" s="280"/>
      <c r="E446" s="286"/>
      <c r="F446" s="281">
        <v>176.50399999999999</v>
      </c>
      <c r="G446" s="26" t="s">
        <v>94</v>
      </c>
      <c r="H446" s="24">
        <v>1</v>
      </c>
      <c r="I446" s="28">
        <v>175.91900000000001</v>
      </c>
    </row>
    <row r="447" spans="1:9" ht="37.5">
      <c r="A447" s="43">
        <v>19</v>
      </c>
      <c r="B447" s="295" t="s">
        <v>1048</v>
      </c>
      <c r="C447" s="286"/>
      <c r="D447" s="292"/>
      <c r="E447" s="286"/>
      <c r="F447" s="208">
        <v>664.95100000000002</v>
      </c>
      <c r="G447" s="26" t="s">
        <v>1076</v>
      </c>
      <c r="H447" s="27">
        <v>10</v>
      </c>
      <c r="I447" s="28">
        <v>515.85199999999998</v>
      </c>
    </row>
    <row r="448" spans="1:9" ht="37.5">
      <c r="A448" s="65">
        <v>20</v>
      </c>
      <c r="B448" s="295" t="s">
        <v>1049</v>
      </c>
      <c r="C448" s="205"/>
      <c r="D448" s="280"/>
      <c r="E448" s="286"/>
      <c r="F448" s="281">
        <v>283.74</v>
      </c>
      <c r="G448" s="23" t="s">
        <v>478</v>
      </c>
      <c r="H448" s="24">
        <v>4</v>
      </c>
      <c r="I448" s="28">
        <v>283.73599999999999</v>
      </c>
    </row>
    <row r="449" spans="1:9" ht="18.75">
      <c r="A449" s="20">
        <v>21</v>
      </c>
      <c r="B449" s="295" t="s">
        <v>1050</v>
      </c>
      <c r="C449" s="286"/>
      <c r="D449" s="292"/>
      <c r="E449" s="286"/>
      <c r="F449" s="293">
        <v>156.27099999999999</v>
      </c>
      <c r="G449" s="26">
        <v>43122</v>
      </c>
      <c r="H449" s="27">
        <v>1</v>
      </c>
      <c r="I449" s="28">
        <v>136.82400000000001</v>
      </c>
    </row>
    <row r="450" spans="1:9" ht="37.5">
      <c r="A450" s="43">
        <v>22</v>
      </c>
      <c r="B450" s="295" t="s">
        <v>1051</v>
      </c>
      <c r="C450" s="298"/>
      <c r="D450" s="298"/>
      <c r="E450" s="286"/>
      <c r="F450" s="206">
        <v>286.80799999999999</v>
      </c>
      <c r="G450" s="23" t="s">
        <v>1077</v>
      </c>
      <c r="H450" s="32">
        <v>5</v>
      </c>
      <c r="I450" s="28">
        <v>196.232</v>
      </c>
    </row>
    <row r="451" spans="1:9" ht="37.5">
      <c r="A451" s="65">
        <v>23</v>
      </c>
      <c r="B451" s="295" t="s">
        <v>1052</v>
      </c>
      <c r="C451" s="286"/>
      <c r="D451" s="292"/>
      <c r="E451" s="286"/>
      <c r="F451" s="293">
        <v>561.31500000000005</v>
      </c>
      <c r="G451" s="26" t="s">
        <v>1078</v>
      </c>
      <c r="H451" s="27">
        <v>2</v>
      </c>
      <c r="I451" s="28">
        <v>554.36199999999997</v>
      </c>
    </row>
    <row r="452" spans="1:9" ht="37.5">
      <c r="A452" s="20">
        <v>24</v>
      </c>
      <c r="B452" s="295" t="s">
        <v>1053</v>
      </c>
      <c r="C452" s="286"/>
      <c r="D452" s="292"/>
      <c r="E452" s="286"/>
      <c r="F452" s="293">
        <v>248.839</v>
      </c>
      <c r="G452" s="26" t="s">
        <v>623</v>
      </c>
      <c r="H452" s="29">
        <v>3</v>
      </c>
      <c r="I452" s="28">
        <v>177.07400000000001</v>
      </c>
    </row>
    <row r="453" spans="1:9" ht="18.75">
      <c r="A453" s="43">
        <v>25</v>
      </c>
      <c r="B453" s="295" t="s">
        <v>1054</v>
      </c>
      <c r="C453" s="298"/>
      <c r="D453" s="298"/>
      <c r="E453" s="286"/>
      <c r="F453" s="206">
        <v>271.47500000000002</v>
      </c>
      <c r="G453" s="26" t="s">
        <v>125</v>
      </c>
      <c r="H453" s="32">
        <v>1</v>
      </c>
      <c r="I453" s="28">
        <v>233.20599999999999</v>
      </c>
    </row>
    <row r="454" spans="1:9" ht="37.5">
      <c r="A454" s="65">
        <v>26</v>
      </c>
      <c r="B454" s="295" t="s">
        <v>1055</v>
      </c>
      <c r="C454" s="205"/>
      <c r="D454" s="298"/>
      <c r="E454" s="286"/>
      <c r="F454" s="206">
        <v>295.37599999999998</v>
      </c>
      <c r="G454" s="23" t="s">
        <v>1079</v>
      </c>
      <c r="H454" s="24">
        <v>3</v>
      </c>
      <c r="I454" s="28">
        <v>281.28800000000001</v>
      </c>
    </row>
    <row r="455" spans="1:9" ht="18.75">
      <c r="A455" s="20">
        <v>27</v>
      </c>
      <c r="B455" s="295" t="s">
        <v>1056</v>
      </c>
      <c r="C455" s="286"/>
      <c r="D455" s="292"/>
      <c r="E455" s="286"/>
      <c r="F455" s="208">
        <v>102.93600000000001</v>
      </c>
      <c r="G455" s="26" t="s">
        <v>1057</v>
      </c>
      <c r="H455" s="27">
        <v>1</v>
      </c>
      <c r="I455" s="28">
        <v>101.887</v>
      </c>
    </row>
    <row r="456" spans="1:9" ht="37.5">
      <c r="A456" s="43">
        <v>28</v>
      </c>
      <c r="B456" s="295" t="s">
        <v>1058</v>
      </c>
      <c r="C456" s="205"/>
      <c r="D456" s="280"/>
      <c r="E456" s="286"/>
      <c r="F456" s="281">
        <v>264.13900000000001</v>
      </c>
      <c r="G456" s="23" t="s">
        <v>1080</v>
      </c>
      <c r="H456" s="24">
        <v>4</v>
      </c>
      <c r="I456" s="28">
        <v>260.91000000000003</v>
      </c>
    </row>
    <row r="457" spans="1:9" ht="37.5">
      <c r="A457" s="65">
        <v>29</v>
      </c>
      <c r="B457" s="299" t="s">
        <v>1064</v>
      </c>
      <c r="C457" s="286"/>
      <c r="D457" s="292"/>
      <c r="E457" s="286"/>
      <c r="F457" s="293">
        <v>100.504</v>
      </c>
      <c r="G457" s="26" t="s">
        <v>1081</v>
      </c>
      <c r="H457" s="20">
        <v>4</v>
      </c>
      <c r="I457" s="28">
        <v>84.988</v>
      </c>
    </row>
    <row r="458" spans="1:9" ht="18.75">
      <c r="A458" s="20">
        <v>30</v>
      </c>
      <c r="B458" s="300" t="s">
        <v>1065</v>
      </c>
      <c r="C458" s="286"/>
      <c r="D458" s="292"/>
      <c r="E458" s="286"/>
      <c r="F458" s="293">
        <v>97.436000000000007</v>
      </c>
      <c r="G458" s="26" t="s">
        <v>1059</v>
      </c>
      <c r="H458" s="20">
        <v>1</v>
      </c>
      <c r="I458" s="28">
        <v>97.256</v>
      </c>
    </row>
    <row r="459" spans="1:9" ht="38.25" thickBot="1">
      <c r="A459" s="43">
        <v>31</v>
      </c>
      <c r="B459" s="301" t="s">
        <v>1066</v>
      </c>
      <c r="C459" s="284"/>
      <c r="D459" s="284"/>
      <c r="E459" s="286"/>
      <c r="F459" s="209">
        <v>264.10700000000003</v>
      </c>
      <c r="G459" s="26" t="s">
        <v>1082</v>
      </c>
      <c r="H459" s="29">
        <v>2</v>
      </c>
      <c r="I459" s="28">
        <v>199.62</v>
      </c>
    </row>
    <row r="460" spans="1:9" ht="38.25" thickBot="1">
      <c r="A460" s="46"/>
      <c r="B460" s="47" t="s">
        <v>971</v>
      </c>
      <c r="C460" s="48">
        <v>29964.6</v>
      </c>
      <c r="D460" s="48">
        <v>9987.7999999999993</v>
      </c>
      <c r="E460" s="48">
        <v>9987.7999999999993</v>
      </c>
      <c r="F460" s="48">
        <f>SUM(F461:F504)</f>
        <v>9987.7999999999993</v>
      </c>
      <c r="G460" s="48"/>
      <c r="H460" s="129"/>
      <c r="I460" s="48">
        <v>6976.2</v>
      </c>
    </row>
    <row r="461" spans="1:9" ht="37.5">
      <c r="A461" s="235">
        <v>1</v>
      </c>
      <c r="B461" s="131" t="s">
        <v>1015</v>
      </c>
      <c r="C461" s="28"/>
      <c r="D461" s="28"/>
      <c r="E461" s="28"/>
      <c r="F461" s="28">
        <v>343.7</v>
      </c>
      <c r="G461" s="38" t="s">
        <v>1016</v>
      </c>
      <c r="H461" s="27">
        <v>6</v>
      </c>
      <c r="I461" s="28">
        <v>261.60000000000002</v>
      </c>
    </row>
    <row r="462" spans="1:9" ht="37.5">
      <c r="A462" s="20">
        <v>2</v>
      </c>
      <c r="B462" s="34" t="s">
        <v>999</v>
      </c>
      <c r="C462" s="28"/>
      <c r="D462" s="28"/>
      <c r="E462" s="22"/>
      <c r="F462" s="28">
        <v>3096.2</v>
      </c>
      <c r="G462" s="38" t="s">
        <v>1017</v>
      </c>
      <c r="H462" s="27">
        <v>8</v>
      </c>
      <c r="I462" s="28">
        <v>1905.91</v>
      </c>
    </row>
    <row r="463" spans="1:9" ht="37.5">
      <c r="A463" s="20">
        <v>3</v>
      </c>
      <c r="B463" s="34" t="s">
        <v>1000</v>
      </c>
      <c r="C463" s="28"/>
      <c r="D463" s="28"/>
      <c r="E463" s="28"/>
      <c r="F463" s="28">
        <v>303.89999999999998</v>
      </c>
      <c r="G463" s="38" t="s">
        <v>1018</v>
      </c>
      <c r="H463" s="27">
        <v>5</v>
      </c>
      <c r="I463" s="28">
        <v>303.89999999999998</v>
      </c>
    </row>
    <row r="464" spans="1:9" ht="37.5">
      <c r="A464" s="235">
        <v>4</v>
      </c>
      <c r="B464" s="50" t="s">
        <v>972</v>
      </c>
      <c r="C464" s="45"/>
      <c r="D464" s="273"/>
      <c r="E464" s="45"/>
      <c r="F464" s="30">
        <v>305.89999999999998</v>
      </c>
      <c r="G464" s="26" t="s">
        <v>401</v>
      </c>
      <c r="H464" s="29">
        <v>10</v>
      </c>
      <c r="I464" s="30">
        <v>304.7</v>
      </c>
    </row>
    <row r="465" spans="1:9" ht="37.5">
      <c r="A465" s="20">
        <v>5</v>
      </c>
      <c r="B465" s="131" t="s">
        <v>973</v>
      </c>
      <c r="C465" s="22"/>
      <c r="D465" s="125"/>
      <c r="E465" s="22"/>
      <c r="F465" s="28">
        <v>609.6</v>
      </c>
      <c r="G465" s="262" t="s">
        <v>1019</v>
      </c>
      <c r="H465" s="27">
        <v>7</v>
      </c>
      <c r="I465" s="28">
        <v>359.9</v>
      </c>
    </row>
    <row r="466" spans="1:9" ht="18.75">
      <c r="A466" s="20">
        <v>6</v>
      </c>
      <c r="B466" s="112" t="s">
        <v>974</v>
      </c>
      <c r="C466" s="59"/>
      <c r="D466" s="59"/>
      <c r="E466" s="22"/>
      <c r="F466" s="28">
        <v>208.4</v>
      </c>
      <c r="G466" s="263">
        <v>43126</v>
      </c>
      <c r="H466" s="27">
        <v>4</v>
      </c>
      <c r="I466" s="28">
        <v>206.6</v>
      </c>
    </row>
    <row r="467" spans="1:9" ht="18.75">
      <c r="A467" s="235">
        <v>7</v>
      </c>
      <c r="B467" s="34" t="s">
        <v>977</v>
      </c>
      <c r="C467" s="22"/>
      <c r="D467" s="22"/>
      <c r="E467" s="22"/>
      <c r="F467" s="28">
        <v>2</v>
      </c>
      <c r="G467" s="38"/>
      <c r="H467" s="27"/>
      <c r="I467" s="276">
        <v>0</v>
      </c>
    </row>
    <row r="468" spans="1:9" ht="37.5">
      <c r="A468" s="20">
        <v>8</v>
      </c>
      <c r="B468" s="131" t="s">
        <v>980</v>
      </c>
      <c r="C468" s="28"/>
      <c r="D468" s="111"/>
      <c r="E468" s="28"/>
      <c r="F468" s="28">
        <v>113.6</v>
      </c>
      <c r="G468" s="38" t="s">
        <v>1020</v>
      </c>
      <c r="H468" s="27">
        <v>4</v>
      </c>
      <c r="I468" s="28" t="s">
        <v>1135</v>
      </c>
    </row>
    <row r="469" spans="1:9" ht="37.5">
      <c r="A469" s="20">
        <v>9</v>
      </c>
      <c r="B469" s="34" t="s">
        <v>981</v>
      </c>
      <c r="C469" s="28"/>
      <c r="D469" s="28"/>
      <c r="E469" s="28"/>
      <c r="F469" s="28">
        <v>88.4</v>
      </c>
      <c r="G469" s="38" t="s">
        <v>1021</v>
      </c>
      <c r="H469" s="27">
        <v>11</v>
      </c>
      <c r="I469" s="28">
        <v>88.016999999999996</v>
      </c>
    </row>
    <row r="470" spans="1:9" ht="37.5">
      <c r="A470" s="235">
        <v>10</v>
      </c>
      <c r="B470" s="112" t="s">
        <v>982</v>
      </c>
      <c r="C470" s="264"/>
      <c r="D470" s="265"/>
      <c r="E470" s="264"/>
      <c r="F470" s="28">
        <v>180.1</v>
      </c>
      <c r="G470" s="38" t="s">
        <v>1022</v>
      </c>
      <c r="H470" s="27">
        <v>9</v>
      </c>
      <c r="I470" s="28">
        <v>175.8</v>
      </c>
    </row>
    <row r="471" spans="1:9" ht="18.75">
      <c r="A471" s="20">
        <v>11</v>
      </c>
      <c r="B471" s="34" t="s">
        <v>983</v>
      </c>
      <c r="C471" s="76"/>
      <c r="D471" s="76"/>
      <c r="E471" s="76"/>
      <c r="F471" s="28">
        <v>431.2</v>
      </c>
      <c r="G471" s="38">
        <v>43132</v>
      </c>
      <c r="H471" s="27">
        <v>8</v>
      </c>
      <c r="I471" s="28">
        <v>361.7</v>
      </c>
    </row>
    <row r="472" spans="1:9" ht="37.5">
      <c r="A472" s="20">
        <v>12</v>
      </c>
      <c r="B472" s="34" t="s">
        <v>984</v>
      </c>
      <c r="C472" s="28"/>
      <c r="D472" s="111"/>
      <c r="E472" s="28"/>
      <c r="F472" s="28">
        <v>290</v>
      </c>
      <c r="G472" s="38" t="s">
        <v>750</v>
      </c>
      <c r="H472" s="27">
        <v>6</v>
      </c>
      <c r="I472" s="28">
        <v>180.2</v>
      </c>
    </row>
    <row r="473" spans="1:9" ht="37.5">
      <c r="A473" s="235">
        <v>13</v>
      </c>
      <c r="B473" s="34" t="s">
        <v>985</v>
      </c>
      <c r="C473" s="22"/>
      <c r="D473" s="22"/>
      <c r="E473" s="22"/>
      <c r="F473" s="28">
        <v>552.79999999999995</v>
      </c>
      <c r="G473" s="38" t="s">
        <v>1023</v>
      </c>
      <c r="H473" s="27">
        <v>7</v>
      </c>
      <c r="I473" s="28">
        <v>529.5</v>
      </c>
    </row>
    <row r="474" spans="1:9" ht="37.5">
      <c r="A474" s="20">
        <v>14</v>
      </c>
      <c r="B474" s="34" t="s">
        <v>987</v>
      </c>
      <c r="C474" s="28"/>
      <c r="D474" s="111"/>
      <c r="E474" s="28"/>
      <c r="F474" s="28">
        <v>28.8</v>
      </c>
      <c r="G474" s="38" t="s">
        <v>410</v>
      </c>
      <c r="H474" s="27">
        <v>8</v>
      </c>
      <c r="I474" s="28" t="s">
        <v>1138</v>
      </c>
    </row>
    <row r="475" spans="1:9" ht="37.5">
      <c r="A475" s="20">
        <v>15</v>
      </c>
      <c r="B475" s="34" t="s">
        <v>988</v>
      </c>
      <c r="C475" s="22"/>
      <c r="D475" s="125"/>
      <c r="E475" s="22"/>
      <c r="F475" s="28">
        <v>343.2</v>
      </c>
      <c r="G475" s="38" t="s">
        <v>1024</v>
      </c>
      <c r="H475" s="27">
        <v>9</v>
      </c>
      <c r="I475" s="28">
        <v>265.5</v>
      </c>
    </row>
    <row r="476" spans="1:9" ht="37.5">
      <c r="A476" s="235">
        <v>16</v>
      </c>
      <c r="B476" s="34" t="s">
        <v>989</v>
      </c>
      <c r="C476" s="28"/>
      <c r="D476" s="28"/>
      <c r="E476" s="28"/>
      <c r="F476" s="28">
        <v>30.2</v>
      </c>
      <c r="G476" s="38" t="s">
        <v>1025</v>
      </c>
      <c r="H476" s="27">
        <v>7</v>
      </c>
      <c r="I476" s="28" t="s">
        <v>1136</v>
      </c>
    </row>
    <row r="477" spans="1:9" ht="37.5">
      <c r="A477" s="20">
        <v>17</v>
      </c>
      <c r="B477" s="112" t="s">
        <v>993</v>
      </c>
      <c r="C477" s="28"/>
      <c r="D477" s="111"/>
      <c r="E477" s="28"/>
      <c r="F477" s="28">
        <v>734.8</v>
      </c>
      <c r="G477" s="38" t="s">
        <v>474</v>
      </c>
      <c r="H477" s="27">
        <v>9</v>
      </c>
      <c r="I477" s="28">
        <v>272.51033999999999</v>
      </c>
    </row>
    <row r="478" spans="1:9" ht="18.75">
      <c r="A478" s="20">
        <v>18</v>
      </c>
      <c r="B478" s="172" t="s">
        <v>995</v>
      </c>
      <c r="C478" s="125"/>
      <c r="D478" s="125"/>
      <c r="E478" s="125"/>
      <c r="F478" s="111">
        <v>537.9</v>
      </c>
      <c r="G478" s="93">
        <v>43130</v>
      </c>
      <c r="H478" s="143">
        <v>6</v>
      </c>
      <c r="I478" s="111">
        <v>289.84456999999998</v>
      </c>
    </row>
    <row r="479" spans="1:9" ht="37.5">
      <c r="A479" s="235">
        <v>19</v>
      </c>
      <c r="B479" s="266" t="s">
        <v>996</v>
      </c>
      <c r="C479" s="267"/>
      <c r="D479" s="269"/>
      <c r="E479" s="269"/>
      <c r="F479" s="275">
        <v>500.4</v>
      </c>
      <c r="G479" s="271" t="s">
        <v>221</v>
      </c>
      <c r="H479" s="272">
        <v>6</v>
      </c>
      <c r="I479" s="277" t="s">
        <v>1137</v>
      </c>
    </row>
    <row r="480" spans="1:9" ht="18.75">
      <c r="A480" s="20">
        <v>20</v>
      </c>
      <c r="B480" s="266" t="s">
        <v>997</v>
      </c>
      <c r="C480" s="267"/>
      <c r="D480" s="268"/>
      <c r="E480" s="269"/>
      <c r="F480" s="275">
        <v>51</v>
      </c>
      <c r="G480" s="38"/>
      <c r="H480" s="27"/>
      <c r="I480" s="276"/>
    </row>
    <row r="481" spans="1:9" ht="37.5">
      <c r="A481" s="20">
        <v>21</v>
      </c>
      <c r="B481" s="266" t="s">
        <v>998</v>
      </c>
      <c r="C481" s="270"/>
      <c r="D481" s="268"/>
      <c r="E481" s="269"/>
      <c r="F481" s="275">
        <v>84.2</v>
      </c>
      <c r="G481" s="271" t="s">
        <v>214</v>
      </c>
      <c r="H481" s="272">
        <v>4</v>
      </c>
      <c r="I481" s="277">
        <v>45.1</v>
      </c>
    </row>
    <row r="482" spans="1:9" ht="18.75">
      <c r="A482" s="235">
        <v>22</v>
      </c>
      <c r="B482" s="112" t="s">
        <v>975</v>
      </c>
      <c r="C482" s="59"/>
      <c r="D482" s="92"/>
      <c r="E482" s="22"/>
      <c r="F482" s="28">
        <v>52.5</v>
      </c>
      <c r="G482" s="263">
        <v>43132</v>
      </c>
      <c r="H482" s="27">
        <v>1</v>
      </c>
      <c r="I482" s="28">
        <v>17.2</v>
      </c>
    </row>
    <row r="483" spans="1:9" ht="18.75">
      <c r="A483" s="20">
        <v>23</v>
      </c>
      <c r="B483" s="112" t="s">
        <v>976</v>
      </c>
      <c r="C483" s="59"/>
      <c r="D483" s="92"/>
      <c r="E483" s="22"/>
      <c r="F483" s="28">
        <v>40.700000000000003</v>
      </c>
      <c r="G483" s="263">
        <v>43130</v>
      </c>
      <c r="H483" s="27">
        <v>1</v>
      </c>
      <c r="I483" s="28">
        <v>36.1</v>
      </c>
    </row>
    <row r="484" spans="1:9" ht="18.75">
      <c r="A484" s="20">
        <v>24</v>
      </c>
      <c r="B484" s="34" t="s">
        <v>978</v>
      </c>
      <c r="C484" s="22"/>
      <c r="D484" s="125"/>
      <c r="E484" s="22"/>
      <c r="F484" s="28">
        <v>88.8</v>
      </c>
      <c r="G484" s="38">
        <v>43137</v>
      </c>
      <c r="H484" s="27">
        <v>1</v>
      </c>
      <c r="I484" s="28">
        <v>75.888000000000005</v>
      </c>
    </row>
    <row r="485" spans="1:9" ht="18.75">
      <c r="A485" s="235">
        <v>25</v>
      </c>
      <c r="B485" s="34" t="s">
        <v>979</v>
      </c>
      <c r="C485" s="22"/>
      <c r="D485" s="125"/>
      <c r="E485" s="22"/>
      <c r="F485" s="28">
        <v>35.4</v>
      </c>
      <c r="G485" s="38">
        <v>43147</v>
      </c>
      <c r="H485" s="27">
        <v>1</v>
      </c>
      <c r="I485" s="28">
        <v>27.827000000000002</v>
      </c>
    </row>
    <row r="486" spans="1:9" ht="18.75">
      <c r="A486" s="20">
        <v>26</v>
      </c>
      <c r="B486" s="131" t="s">
        <v>1002</v>
      </c>
      <c r="C486" s="28"/>
      <c r="D486" s="111"/>
      <c r="E486" s="28"/>
      <c r="F486" s="28">
        <v>15.2</v>
      </c>
      <c r="G486" s="38"/>
      <c r="H486" s="27"/>
      <c r="I486" s="28"/>
    </row>
    <row r="487" spans="1:9" ht="18.75">
      <c r="A487" s="20">
        <v>27</v>
      </c>
      <c r="B487" s="131" t="s">
        <v>1001</v>
      </c>
      <c r="C487" s="28"/>
      <c r="D487" s="111"/>
      <c r="E487" s="28"/>
      <c r="F487" s="28">
        <v>14</v>
      </c>
      <c r="G487" s="38"/>
      <c r="H487" s="27"/>
      <c r="I487" s="276"/>
    </row>
    <row r="488" spans="1:9" ht="18.75">
      <c r="A488" s="235">
        <v>28</v>
      </c>
      <c r="B488" s="131" t="s">
        <v>1003</v>
      </c>
      <c r="C488" s="28"/>
      <c r="D488" s="111"/>
      <c r="E488" s="28"/>
      <c r="F488" s="28">
        <v>39</v>
      </c>
      <c r="G488" s="38">
        <v>43137</v>
      </c>
      <c r="H488" s="27">
        <v>2</v>
      </c>
      <c r="I488" s="28">
        <v>37.700000000000003</v>
      </c>
    </row>
    <row r="489" spans="1:9" ht="18.75">
      <c r="A489" s="20">
        <v>29</v>
      </c>
      <c r="B489" s="274" t="s">
        <v>1004</v>
      </c>
      <c r="C489" s="28"/>
      <c r="D489" s="111"/>
      <c r="E489" s="28"/>
      <c r="F489" s="28">
        <v>41.3</v>
      </c>
      <c r="G489" s="38">
        <v>43132</v>
      </c>
      <c r="H489" s="27">
        <v>3</v>
      </c>
      <c r="I489" s="28">
        <v>28.9</v>
      </c>
    </row>
    <row r="490" spans="1:9" ht="37.5">
      <c r="A490" s="20">
        <v>30</v>
      </c>
      <c r="B490" s="34" t="s">
        <v>1005</v>
      </c>
      <c r="C490" s="28"/>
      <c r="D490" s="111"/>
      <c r="E490" s="28"/>
      <c r="F490" s="28">
        <v>32.799999999999997</v>
      </c>
      <c r="G490" s="38" t="s">
        <v>1026</v>
      </c>
      <c r="H490" s="27">
        <v>1</v>
      </c>
      <c r="I490" s="28">
        <v>18.940000000000001</v>
      </c>
    </row>
    <row r="491" spans="1:9" ht="37.5">
      <c r="A491" s="235">
        <v>31</v>
      </c>
      <c r="B491" s="34" t="s">
        <v>1006</v>
      </c>
      <c r="C491" s="28"/>
      <c r="D491" s="111"/>
      <c r="E491" s="28"/>
      <c r="F491" s="28">
        <v>38.5</v>
      </c>
      <c r="G491" s="38" t="s">
        <v>1027</v>
      </c>
      <c r="H491" s="27">
        <v>1</v>
      </c>
      <c r="I491" s="28">
        <v>10.622999999999999</v>
      </c>
    </row>
    <row r="492" spans="1:9" ht="37.5">
      <c r="A492" s="20">
        <v>32</v>
      </c>
      <c r="B492" s="112" t="s">
        <v>1007</v>
      </c>
      <c r="C492" s="264"/>
      <c r="D492" s="265"/>
      <c r="E492" s="264"/>
      <c r="F492" s="28">
        <v>13.7</v>
      </c>
      <c r="G492" s="38" t="s">
        <v>1028</v>
      </c>
      <c r="H492" s="27">
        <v>2</v>
      </c>
      <c r="I492" s="28">
        <v>7.6</v>
      </c>
    </row>
    <row r="493" spans="1:9" ht="18.75">
      <c r="A493" s="20">
        <v>33</v>
      </c>
      <c r="B493" s="34" t="s">
        <v>1008</v>
      </c>
      <c r="C493" s="22"/>
      <c r="D493" s="125"/>
      <c r="E493" s="22"/>
      <c r="F493" s="28">
        <v>12.7</v>
      </c>
      <c r="G493" s="38"/>
      <c r="H493" s="27"/>
      <c r="I493" s="278"/>
    </row>
    <row r="494" spans="1:9" ht="37.5">
      <c r="A494" s="235">
        <v>34</v>
      </c>
      <c r="B494" s="34" t="s">
        <v>1009</v>
      </c>
      <c r="C494" s="22"/>
      <c r="D494" s="125"/>
      <c r="E494" s="22"/>
      <c r="F494" s="28">
        <v>61.9</v>
      </c>
      <c r="G494" s="38" t="s">
        <v>1029</v>
      </c>
      <c r="H494" s="27">
        <v>2</v>
      </c>
      <c r="I494" s="28">
        <v>37.299999999999997</v>
      </c>
    </row>
    <row r="495" spans="1:9" ht="37.5">
      <c r="A495" s="20">
        <v>35</v>
      </c>
      <c r="B495" s="34" t="s">
        <v>1010</v>
      </c>
      <c r="C495" s="28"/>
      <c r="D495" s="111"/>
      <c r="E495" s="28"/>
      <c r="F495" s="28">
        <v>166</v>
      </c>
      <c r="G495" s="38" t="s">
        <v>1030</v>
      </c>
      <c r="H495" s="27">
        <v>7</v>
      </c>
      <c r="I495" s="279">
        <v>125.4</v>
      </c>
    </row>
    <row r="496" spans="1:9" ht="18.75">
      <c r="A496" s="20">
        <v>36</v>
      </c>
      <c r="B496" s="34" t="s">
        <v>1011</v>
      </c>
      <c r="C496" s="28"/>
      <c r="D496" s="111"/>
      <c r="E496" s="28"/>
      <c r="F496" s="28">
        <v>33.299999999999997</v>
      </c>
      <c r="G496" s="38"/>
      <c r="H496" s="27"/>
      <c r="I496" s="276"/>
    </row>
    <row r="497" spans="1:9" ht="18.75">
      <c r="A497" s="235">
        <v>37</v>
      </c>
      <c r="B497" s="34" t="s">
        <v>1012</v>
      </c>
      <c r="C497" s="28"/>
      <c r="D497" s="111"/>
      <c r="E497" s="28"/>
      <c r="F497" s="28">
        <v>20.8</v>
      </c>
      <c r="G497" s="38"/>
      <c r="H497" s="27"/>
      <c r="I497" s="276"/>
    </row>
    <row r="498" spans="1:9" ht="18.75">
      <c r="A498" s="20">
        <v>38</v>
      </c>
      <c r="B498" s="34" t="s">
        <v>1013</v>
      </c>
      <c r="C498" s="28"/>
      <c r="D498" s="111"/>
      <c r="E498" s="28"/>
      <c r="F498" s="28">
        <v>31.5</v>
      </c>
      <c r="G498" s="38"/>
      <c r="H498" s="27"/>
      <c r="I498" s="276"/>
    </row>
    <row r="499" spans="1:9" ht="18.75">
      <c r="A499" s="20">
        <v>39</v>
      </c>
      <c r="B499" s="34" t="s">
        <v>1014</v>
      </c>
      <c r="C499" s="28"/>
      <c r="D499" s="111"/>
      <c r="E499" s="28"/>
      <c r="F499" s="28">
        <v>15.1</v>
      </c>
      <c r="G499" s="38">
        <v>43165</v>
      </c>
      <c r="H499" s="27">
        <v>1</v>
      </c>
      <c r="I499" s="28">
        <v>3.2</v>
      </c>
    </row>
    <row r="500" spans="1:9" ht="18.75">
      <c r="A500" s="235">
        <v>40</v>
      </c>
      <c r="B500" s="34" t="s">
        <v>986</v>
      </c>
      <c r="C500" s="22"/>
      <c r="D500" s="125"/>
      <c r="E500" s="22"/>
      <c r="F500" s="28">
        <v>45.4</v>
      </c>
      <c r="G500" s="38"/>
      <c r="H500" s="27"/>
      <c r="I500" s="276"/>
    </row>
    <row r="501" spans="1:9" ht="18.75">
      <c r="A501" s="20">
        <v>41</v>
      </c>
      <c r="B501" s="34" t="s">
        <v>990</v>
      </c>
      <c r="C501" s="28"/>
      <c r="D501" s="111"/>
      <c r="E501" s="28"/>
      <c r="F501" s="28">
        <v>127.9</v>
      </c>
      <c r="G501" s="38"/>
      <c r="H501" s="27"/>
      <c r="I501" s="276"/>
    </row>
    <row r="502" spans="1:9" ht="18.75">
      <c r="A502" s="20">
        <v>42</v>
      </c>
      <c r="B502" s="34" t="s">
        <v>991</v>
      </c>
      <c r="C502" s="28"/>
      <c r="D502" s="111"/>
      <c r="E502" s="28"/>
      <c r="F502" s="28">
        <v>69.5</v>
      </c>
      <c r="G502" s="38"/>
      <c r="H502" s="27"/>
      <c r="I502" s="276"/>
    </row>
    <row r="503" spans="1:9" ht="18.75">
      <c r="A503" s="235">
        <v>43</v>
      </c>
      <c r="B503" s="34" t="s">
        <v>992</v>
      </c>
      <c r="C503" s="28"/>
      <c r="D503" s="111"/>
      <c r="E503" s="28"/>
      <c r="F503" s="28">
        <v>52.3</v>
      </c>
      <c r="G503" s="38"/>
      <c r="H503" s="27"/>
      <c r="I503" s="276"/>
    </row>
    <row r="504" spans="1:9" ht="19.5" thickBot="1">
      <c r="A504" s="20">
        <v>44</v>
      </c>
      <c r="B504" s="112" t="s">
        <v>994</v>
      </c>
      <c r="C504" s="28"/>
      <c r="D504" s="111"/>
      <c r="E504" s="28"/>
      <c r="F504" s="28">
        <v>103.2</v>
      </c>
      <c r="G504" s="38">
        <v>43157</v>
      </c>
      <c r="H504" s="27">
        <v>4</v>
      </c>
      <c r="I504" s="28">
        <v>67.926240000000007</v>
      </c>
    </row>
    <row r="505" spans="1:9" ht="38.25" thickBot="1">
      <c r="A505" s="66"/>
      <c r="B505" s="69" t="s">
        <v>711</v>
      </c>
      <c r="C505" s="48">
        <v>28463.9</v>
      </c>
      <c r="D505" s="48">
        <v>9487.9</v>
      </c>
      <c r="E505" s="48">
        <v>9487.9</v>
      </c>
      <c r="F505" s="48">
        <f>SUM(F506:F539)</f>
        <v>9487.9000000000015</v>
      </c>
      <c r="G505" s="196"/>
      <c r="H505" s="129"/>
      <c r="I505" s="48">
        <f>SUM(I506:I539)</f>
        <v>7059.4278300000014</v>
      </c>
    </row>
    <row r="506" spans="1:9" ht="37.5">
      <c r="A506" s="197">
        <v>1</v>
      </c>
      <c r="B506" s="68" t="s">
        <v>712</v>
      </c>
      <c r="C506" s="198"/>
      <c r="D506" s="198"/>
      <c r="E506" s="199"/>
      <c r="F506" s="206">
        <v>284</v>
      </c>
      <c r="G506" s="210" t="s">
        <v>747</v>
      </c>
      <c r="H506" s="200">
        <v>4</v>
      </c>
      <c r="I506" s="209">
        <v>209.5</v>
      </c>
    </row>
    <row r="507" spans="1:9" ht="37.5">
      <c r="A507" s="201">
        <v>2</v>
      </c>
      <c r="B507" s="58" t="s">
        <v>713</v>
      </c>
      <c r="C507" s="202"/>
      <c r="D507" s="202"/>
      <c r="E507" s="203"/>
      <c r="F507" s="207">
        <v>781.2</v>
      </c>
      <c r="G507" s="211" t="s">
        <v>477</v>
      </c>
      <c r="H507" s="204">
        <v>4</v>
      </c>
      <c r="I507" s="208">
        <v>532.9</v>
      </c>
    </row>
    <row r="508" spans="1:9" ht="37.5">
      <c r="A508" s="201">
        <v>3</v>
      </c>
      <c r="B508" s="58" t="s">
        <v>714</v>
      </c>
      <c r="C508" s="202"/>
      <c r="D508" s="202"/>
      <c r="E508" s="203"/>
      <c r="F508" s="207">
        <v>413.6</v>
      </c>
      <c r="G508" s="211" t="s">
        <v>681</v>
      </c>
      <c r="H508" s="204">
        <v>4</v>
      </c>
      <c r="I508" s="208">
        <v>406.072</v>
      </c>
    </row>
    <row r="509" spans="1:9" ht="37.5">
      <c r="A509" s="197">
        <v>4</v>
      </c>
      <c r="B509" s="58" t="s">
        <v>715</v>
      </c>
      <c r="C509" s="202"/>
      <c r="D509" s="202"/>
      <c r="E509" s="203"/>
      <c r="F509" s="207">
        <v>344</v>
      </c>
      <c r="G509" s="211" t="s">
        <v>748</v>
      </c>
      <c r="H509" s="204">
        <v>7</v>
      </c>
      <c r="I509" s="208">
        <v>310.39999999999998</v>
      </c>
    </row>
    <row r="510" spans="1:9" ht="37.5">
      <c r="A510" s="201">
        <v>5</v>
      </c>
      <c r="B510" s="58" t="s">
        <v>716</v>
      </c>
      <c r="C510" s="202"/>
      <c r="D510" s="202"/>
      <c r="E510" s="203"/>
      <c r="F510" s="207">
        <v>2303.5</v>
      </c>
      <c r="G510" s="211" t="s">
        <v>749</v>
      </c>
      <c r="H510" s="204">
        <v>13</v>
      </c>
      <c r="I510" s="208">
        <v>1632</v>
      </c>
    </row>
    <row r="511" spans="1:9" ht="37.5">
      <c r="A511" s="201">
        <v>6</v>
      </c>
      <c r="B511" s="58" t="s">
        <v>717</v>
      </c>
      <c r="C511" s="202"/>
      <c r="D511" s="202"/>
      <c r="E511" s="203"/>
      <c r="F511" s="207">
        <v>660</v>
      </c>
      <c r="G511" s="211" t="s">
        <v>750</v>
      </c>
      <c r="H511" s="204">
        <v>5</v>
      </c>
      <c r="I511" s="208">
        <v>494.04</v>
      </c>
    </row>
    <row r="512" spans="1:9" ht="37.5">
      <c r="A512" s="197">
        <v>7</v>
      </c>
      <c r="B512" s="58" t="s">
        <v>718</v>
      </c>
      <c r="C512" s="202"/>
      <c r="D512" s="202"/>
      <c r="E512" s="205"/>
      <c r="F512" s="207">
        <v>310</v>
      </c>
      <c r="G512" s="211" t="s">
        <v>751</v>
      </c>
      <c r="H512" s="204">
        <v>6</v>
      </c>
      <c r="I512" s="208">
        <v>309.5</v>
      </c>
    </row>
    <row r="513" spans="1:9" ht="37.5">
      <c r="A513" s="201">
        <v>8</v>
      </c>
      <c r="B513" s="58" t="s">
        <v>719</v>
      </c>
      <c r="C513" s="202"/>
      <c r="D513" s="202"/>
      <c r="E513" s="203"/>
      <c r="F513" s="207">
        <v>192.4</v>
      </c>
      <c r="G513" s="211" t="s">
        <v>752</v>
      </c>
      <c r="H513" s="204">
        <v>3</v>
      </c>
      <c r="I513" s="208">
        <v>163.5</v>
      </c>
    </row>
    <row r="514" spans="1:9" ht="37.5">
      <c r="A514" s="201">
        <v>9</v>
      </c>
      <c r="B514" s="58" t="s">
        <v>720</v>
      </c>
      <c r="C514" s="202"/>
      <c r="D514" s="202"/>
      <c r="E514" s="203"/>
      <c r="F514" s="207">
        <v>164.4</v>
      </c>
      <c r="G514" s="211" t="s">
        <v>753</v>
      </c>
      <c r="H514" s="204">
        <v>2</v>
      </c>
      <c r="I514" s="208">
        <v>164.4</v>
      </c>
    </row>
    <row r="515" spans="1:9" ht="18.75">
      <c r="A515" s="197">
        <v>10</v>
      </c>
      <c r="B515" s="58" t="s">
        <v>721</v>
      </c>
      <c r="C515" s="202"/>
      <c r="D515" s="202"/>
      <c r="E515" s="203"/>
      <c r="F515" s="207">
        <v>144.4</v>
      </c>
      <c r="G515" s="211" t="s">
        <v>722</v>
      </c>
      <c r="H515" s="204">
        <v>2</v>
      </c>
      <c r="I515" s="208">
        <v>142.5</v>
      </c>
    </row>
    <row r="516" spans="1:9" ht="37.5">
      <c r="A516" s="201">
        <v>11</v>
      </c>
      <c r="B516" s="58" t="s">
        <v>723</v>
      </c>
      <c r="C516" s="202"/>
      <c r="D516" s="202"/>
      <c r="E516" s="203"/>
      <c r="F516" s="207">
        <v>247.2</v>
      </c>
      <c r="G516" s="211" t="s">
        <v>754</v>
      </c>
      <c r="H516" s="204">
        <v>4</v>
      </c>
      <c r="I516" s="208">
        <v>184.3</v>
      </c>
    </row>
    <row r="517" spans="1:9" ht="18.75">
      <c r="A517" s="201">
        <v>12</v>
      </c>
      <c r="B517" s="58" t="s">
        <v>724</v>
      </c>
      <c r="C517" s="202"/>
      <c r="D517" s="202"/>
      <c r="E517" s="203"/>
      <c r="F517" s="207">
        <v>207.2</v>
      </c>
      <c r="G517" s="211">
        <v>43115</v>
      </c>
      <c r="H517" s="204">
        <v>1</v>
      </c>
      <c r="I517" s="208">
        <v>123.3</v>
      </c>
    </row>
    <row r="518" spans="1:9" ht="37.5">
      <c r="A518" s="197">
        <v>13</v>
      </c>
      <c r="B518" s="58" t="s">
        <v>725</v>
      </c>
      <c r="C518" s="202"/>
      <c r="D518" s="202"/>
      <c r="E518" s="202"/>
      <c r="F518" s="207">
        <v>287.2</v>
      </c>
      <c r="G518" s="211" t="s">
        <v>755</v>
      </c>
      <c r="H518" s="204">
        <v>5</v>
      </c>
      <c r="I518" s="208">
        <v>238.71983</v>
      </c>
    </row>
    <row r="519" spans="1:9" ht="37.5">
      <c r="A519" s="201">
        <v>14</v>
      </c>
      <c r="B519" s="58" t="s">
        <v>726</v>
      </c>
      <c r="C519" s="202"/>
      <c r="D519" s="202"/>
      <c r="E519" s="202"/>
      <c r="F519" s="207">
        <v>393.2</v>
      </c>
      <c r="G519" s="211" t="s">
        <v>213</v>
      </c>
      <c r="H519" s="204">
        <v>7</v>
      </c>
      <c r="I519" s="208">
        <v>295.2</v>
      </c>
    </row>
    <row r="520" spans="1:9" ht="37.5">
      <c r="A520" s="201">
        <v>15</v>
      </c>
      <c r="B520" s="58" t="s">
        <v>727</v>
      </c>
      <c r="C520" s="202"/>
      <c r="D520" s="202"/>
      <c r="E520" s="203"/>
      <c r="F520" s="207">
        <v>161.6</v>
      </c>
      <c r="G520" s="211" t="s">
        <v>756</v>
      </c>
      <c r="H520" s="204">
        <v>6</v>
      </c>
      <c r="I520" s="208">
        <v>161.6</v>
      </c>
    </row>
    <row r="521" spans="1:9" ht="37.5">
      <c r="A521" s="197">
        <v>16</v>
      </c>
      <c r="B521" s="58" t="s">
        <v>728</v>
      </c>
      <c r="C521" s="202"/>
      <c r="D521" s="202"/>
      <c r="E521" s="202"/>
      <c r="F521" s="207">
        <v>209.2</v>
      </c>
      <c r="G521" s="211" t="s">
        <v>757</v>
      </c>
      <c r="H521" s="204">
        <v>4</v>
      </c>
      <c r="I521" s="208">
        <v>209.096</v>
      </c>
    </row>
    <row r="522" spans="1:9" ht="18.75">
      <c r="A522" s="201">
        <v>17</v>
      </c>
      <c r="B522" s="58" t="s">
        <v>729</v>
      </c>
      <c r="C522" s="202"/>
      <c r="D522" s="202"/>
      <c r="E522" s="203"/>
      <c r="F522" s="207">
        <v>224.4</v>
      </c>
      <c r="G522" s="211">
        <v>43165</v>
      </c>
      <c r="H522" s="204">
        <v>4</v>
      </c>
      <c r="I522" s="208">
        <v>131.6</v>
      </c>
    </row>
    <row r="523" spans="1:9" ht="37.5">
      <c r="A523" s="201">
        <v>18</v>
      </c>
      <c r="B523" s="58" t="s">
        <v>730</v>
      </c>
      <c r="C523" s="202"/>
      <c r="D523" s="202"/>
      <c r="E523" s="202"/>
      <c r="F523" s="207">
        <v>236.8</v>
      </c>
      <c r="G523" s="211" t="s">
        <v>758</v>
      </c>
      <c r="H523" s="204">
        <v>5</v>
      </c>
      <c r="I523" s="208">
        <v>178.5</v>
      </c>
    </row>
    <row r="524" spans="1:9" ht="37.5">
      <c r="A524" s="197">
        <v>19</v>
      </c>
      <c r="B524" s="58" t="s">
        <v>731</v>
      </c>
      <c r="C524" s="202"/>
      <c r="D524" s="202"/>
      <c r="E524" s="203"/>
      <c r="F524" s="207">
        <v>282.8</v>
      </c>
      <c r="G524" s="211" t="s">
        <v>759</v>
      </c>
      <c r="H524" s="204">
        <v>4</v>
      </c>
      <c r="I524" s="208">
        <v>216.1</v>
      </c>
    </row>
    <row r="525" spans="1:9" ht="37.5">
      <c r="A525" s="201">
        <v>20</v>
      </c>
      <c r="B525" s="58" t="s">
        <v>732</v>
      </c>
      <c r="C525" s="202"/>
      <c r="D525" s="202"/>
      <c r="E525" s="202"/>
      <c r="F525" s="207">
        <v>141.6</v>
      </c>
      <c r="G525" s="211" t="s">
        <v>760</v>
      </c>
      <c r="H525" s="204">
        <v>2</v>
      </c>
      <c r="I525" s="208">
        <v>137.6</v>
      </c>
    </row>
    <row r="526" spans="1:9" ht="37.5">
      <c r="A526" s="201">
        <v>21</v>
      </c>
      <c r="B526" s="58" t="s">
        <v>733</v>
      </c>
      <c r="C526" s="202"/>
      <c r="D526" s="202"/>
      <c r="E526" s="203"/>
      <c r="F526" s="207">
        <v>459.6</v>
      </c>
      <c r="G526" s="211" t="s">
        <v>761</v>
      </c>
      <c r="H526" s="204">
        <v>3</v>
      </c>
      <c r="I526" s="208">
        <v>211.9</v>
      </c>
    </row>
    <row r="527" spans="1:9" ht="37.5">
      <c r="A527" s="197">
        <v>22</v>
      </c>
      <c r="B527" s="58" t="s">
        <v>745</v>
      </c>
      <c r="C527" s="202"/>
      <c r="D527" s="202"/>
      <c r="E527" s="202"/>
      <c r="F527" s="207">
        <v>247.2</v>
      </c>
      <c r="G527" s="211" t="s">
        <v>762</v>
      </c>
      <c r="H527" s="204">
        <v>6</v>
      </c>
      <c r="I527" s="208">
        <v>162.5</v>
      </c>
    </row>
    <row r="528" spans="1:9" ht="37.5">
      <c r="A528" s="201">
        <v>23</v>
      </c>
      <c r="B528" s="58" t="s">
        <v>734</v>
      </c>
      <c r="C528" s="202"/>
      <c r="D528" s="202"/>
      <c r="E528" s="203"/>
      <c r="F528" s="207">
        <v>178</v>
      </c>
      <c r="G528" s="211" t="s">
        <v>394</v>
      </c>
      <c r="H528" s="204">
        <v>2</v>
      </c>
      <c r="I528" s="208">
        <v>106.8</v>
      </c>
    </row>
    <row r="529" spans="1:9" ht="37.5">
      <c r="A529" s="201">
        <v>24</v>
      </c>
      <c r="B529" s="58" t="s">
        <v>746</v>
      </c>
      <c r="C529" s="202"/>
      <c r="D529" s="202"/>
      <c r="E529" s="202"/>
      <c r="F529" s="207">
        <v>181</v>
      </c>
      <c r="G529" s="211" t="s">
        <v>763</v>
      </c>
      <c r="H529" s="204">
        <v>1</v>
      </c>
      <c r="I529" s="208">
        <v>181</v>
      </c>
    </row>
    <row r="530" spans="1:9" ht="37.5">
      <c r="A530" s="197">
        <v>25</v>
      </c>
      <c r="B530" s="58" t="s">
        <v>735</v>
      </c>
      <c r="C530" s="202"/>
      <c r="D530" s="202"/>
      <c r="E530" s="205"/>
      <c r="F530" s="207">
        <v>120</v>
      </c>
      <c r="G530" s="211" t="s">
        <v>764</v>
      </c>
      <c r="H530" s="204">
        <v>3</v>
      </c>
      <c r="I530" s="208">
        <v>14</v>
      </c>
    </row>
    <row r="531" spans="1:9" ht="37.5">
      <c r="A531" s="201">
        <v>26</v>
      </c>
      <c r="B531" s="58" t="s">
        <v>736</v>
      </c>
      <c r="C531" s="202"/>
      <c r="D531" s="202"/>
      <c r="E531" s="203"/>
      <c r="F531" s="207">
        <v>35.200000000000003</v>
      </c>
      <c r="G531" s="211" t="s">
        <v>765</v>
      </c>
      <c r="H531" s="204">
        <v>1</v>
      </c>
      <c r="I531" s="208">
        <v>20.3</v>
      </c>
    </row>
    <row r="532" spans="1:9" ht="18.75">
      <c r="A532" s="201">
        <v>27</v>
      </c>
      <c r="B532" s="58" t="s">
        <v>737</v>
      </c>
      <c r="C532" s="202"/>
      <c r="D532" s="202"/>
      <c r="E532" s="203"/>
      <c r="F532" s="207">
        <v>53.6</v>
      </c>
      <c r="G532" s="211">
        <v>43130</v>
      </c>
      <c r="H532" s="204">
        <v>2</v>
      </c>
      <c r="I532" s="208">
        <v>32.799999999999997</v>
      </c>
    </row>
    <row r="533" spans="1:9" ht="18.75">
      <c r="A533" s="197">
        <v>28</v>
      </c>
      <c r="B533" s="58" t="s">
        <v>738</v>
      </c>
      <c r="C533" s="202"/>
      <c r="D533" s="202"/>
      <c r="E533" s="202"/>
      <c r="F533" s="207">
        <v>54</v>
      </c>
      <c r="G533" s="211">
        <v>43137</v>
      </c>
      <c r="H533" s="204">
        <v>1</v>
      </c>
      <c r="I533" s="208">
        <v>38.9</v>
      </c>
    </row>
    <row r="534" spans="1:9" ht="37.5">
      <c r="A534" s="201">
        <v>29</v>
      </c>
      <c r="B534" s="58" t="s">
        <v>739</v>
      </c>
      <c r="C534" s="202"/>
      <c r="D534" s="202"/>
      <c r="E534" s="203"/>
      <c r="F534" s="207">
        <v>48.4</v>
      </c>
      <c r="G534" s="211" t="s">
        <v>766</v>
      </c>
      <c r="H534" s="204">
        <v>3</v>
      </c>
      <c r="I534" s="208">
        <v>23.7</v>
      </c>
    </row>
    <row r="535" spans="1:9" ht="18.75">
      <c r="A535" s="201">
        <v>30</v>
      </c>
      <c r="B535" s="58" t="s">
        <v>740</v>
      </c>
      <c r="C535" s="202"/>
      <c r="D535" s="202"/>
      <c r="E535" s="202"/>
      <c r="F535" s="208">
        <v>21.2</v>
      </c>
      <c r="G535" s="211"/>
      <c r="H535" s="204"/>
      <c r="I535" s="208"/>
    </row>
    <row r="536" spans="1:9" ht="18.75">
      <c r="A536" s="197">
        <v>31</v>
      </c>
      <c r="B536" s="58" t="s">
        <v>741</v>
      </c>
      <c r="C536" s="202"/>
      <c r="D536" s="202"/>
      <c r="E536" s="202"/>
      <c r="F536" s="208">
        <v>20</v>
      </c>
      <c r="G536" s="211"/>
      <c r="H536" s="204"/>
      <c r="I536" s="208"/>
    </row>
    <row r="537" spans="1:9" ht="18.75">
      <c r="A537" s="201">
        <v>32</v>
      </c>
      <c r="B537" s="58" t="s">
        <v>742</v>
      </c>
      <c r="C537" s="202"/>
      <c r="D537" s="202"/>
      <c r="E537" s="202"/>
      <c r="F537" s="208">
        <v>16.399999999999999</v>
      </c>
      <c r="G537" s="211"/>
      <c r="H537" s="204"/>
      <c r="I537" s="208"/>
    </row>
    <row r="538" spans="1:9" ht="18.75">
      <c r="A538" s="201">
        <v>33</v>
      </c>
      <c r="B538" s="58" t="s">
        <v>743</v>
      </c>
      <c r="C538" s="202"/>
      <c r="D538" s="202"/>
      <c r="E538" s="202"/>
      <c r="F538" s="208">
        <v>26.6</v>
      </c>
      <c r="G538" s="211"/>
      <c r="H538" s="204"/>
      <c r="I538" s="208"/>
    </row>
    <row r="539" spans="1:9" ht="19.5" thickBot="1">
      <c r="A539" s="197">
        <v>34</v>
      </c>
      <c r="B539" s="58" t="s">
        <v>744</v>
      </c>
      <c r="C539" s="202"/>
      <c r="D539" s="202"/>
      <c r="E539" s="203"/>
      <c r="F539" s="207">
        <v>38</v>
      </c>
      <c r="G539" s="211">
        <v>43127</v>
      </c>
      <c r="H539" s="204">
        <v>2</v>
      </c>
      <c r="I539" s="208">
        <v>26.7</v>
      </c>
    </row>
    <row r="540" spans="1:9" ht="57" thickBot="1">
      <c r="A540" s="46"/>
      <c r="B540" s="47" t="s">
        <v>19</v>
      </c>
      <c r="C540" s="48">
        <v>27295.599999999999</v>
      </c>
      <c r="D540" s="48">
        <v>9098.7999999999993</v>
      </c>
      <c r="E540" s="48">
        <v>9098.7999999999993</v>
      </c>
      <c r="F540" s="48">
        <f>SUM(F541:F568)</f>
        <v>9098.7999999999975</v>
      </c>
      <c r="G540" s="48"/>
      <c r="H540" s="49"/>
      <c r="I540" s="48">
        <f>SUM(I541:I568)</f>
        <v>8014.2837800000007</v>
      </c>
    </row>
    <row r="541" spans="1:9" ht="37.5">
      <c r="A541" s="20">
        <v>1</v>
      </c>
      <c r="B541" s="21" t="s">
        <v>37</v>
      </c>
      <c r="C541" s="22"/>
      <c r="D541" s="22"/>
      <c r="E541" s="22"/>
      <c r="F541" s="28">
        <v>1559.2</v>
      </c>
      <c r="G541" s="26" t="s">
        <v>46</v>
      </c>
      <c r="H541" s="29">
        <v>36</v>
      </c>
      <c r="I541" s="30">
        <v>1536.4202299999999</v>
      </c>
    </row>
    <row r="542" spans="1:9" ht="18.75">
      <c r="A542" s="43">
        <v>2</v>
      </c>
      <c r="B542" s="44" t="s">
        <v>20</v>
      </c>
      <c r="C542" s="45"/>
      <c r="D542" s="45"/>
      <c r="E542" s="45"/>
      <c r="F542" s="30">
        <v>400.5</v>
      </c>
      <c r="G542" s="23">
        <v>43123</v>
      </c>
      <c r="H542" s="32">
        <v>4</v>
      </c>
      <c r="I542" s="33">
        <v>281.089</v>
      </c>
    </row>
    <row r="543" spans="1:9" ht="37.5">
      <c r="A543" s="20">
        <v>3</v>
      </c>
      <c r="B543" s="21" t="s">
        <v>21</v>
      </c>
      <c r="C543" s="22"/>
      <c r="D543" s="22"/>
      <c r="E543" s="22"/>
      <c r="F543" s="28">
        <v>325.39999999999998</v>
      </c>
      <c r="G543" s="26" t="s">
        <v>42</v>
      </c>
      <c r="H543" s="27">
        <v>9</v>
      </c>
      <c r="I543" s="28">
        <v>242.875</v>
      </c>
    </row>
    <row r="544" spans="1:9" ht="37.5">
      <c r="A544" s="20">
        <v>4</v>
      </c>
      <c r="B544" s="21" t="s">
        <v>22</v>
      </c>
      <c r="C544" s="22"/>
      <c r="D544" s="22"/>
      <c r="E544" s="22"/>
      <c r="F544" s="28">
        <v>527.9</v>
      </c>
      <c r="G544" s="26" t="s">
        <v>43</v>
      </c>
      <c r="H544" s="29">
        <v>7</v>
      </c>
      <c r="I544" s="30">
        <v>527.9</v>
      </c>
    </row>
    <row r="545" spans="1:9" ht="37.5">
      <c r="A545" s="43">
        <v>5</v>
      </c>
      <c r="B545" s="21" t="s">
        <v>23</v>
      </c>
      <c r="C545" s="22"/>
      <c r="D545" s="22"/>
      <c r="E545" s="22"/>
      <c r="F545" s="28">
        <v>539.1</v>
      </c>
      <c r="G545" s="23" t="s">
        <v>44</v>
      </c>
      <c r="H545" s="24">
        <v>14</v>
      </c>
      <c r="I545" s="25">
        <v>530.23425999999995</v>
      </c>
    </row>
    <row r="546" spans="1:9" ht="37.5">
      <c r="A546" s="20">
        <v>6</v>
      </c>
      <c r="B546" s="21" t="s">
        <v>24</v>
      </c>
      <c r="C546" s="22"/>
      <c r="D546" s="22"/>
      <c r="E546" s="22"/>
      <c r="F546" s="28">
        <v>433.5</v>
      </c>
      <c r="G546" s="31" t="s">
        <v>45</v>
      </c>
      <c r="H546" s="32">
        <v>9</v>
      </c>
      <c r="I546" s="33">
        <v>420.42</v>
      </c>
    </row>
    <row r="547" spans="1:9" ht="18.75">
      <c r="A547" s="20">
        <v>7</v>
      </c>
      <c r="B547" s="21" t="s">
        <v>25</v>
      </c>
      <c r="C547" s="22"/>
      <c r="D547" s="22"/>
      <c r="E547" s="22"/>
      <c r="F547" s="28">
        <v>514.20000000000005</v>
      </c>
      <c r="G547" s="23">
        <v>43133</v>
      </c>
      <c r="H547" s="24">
        <v>7</v>
      </c>
      <c r="I547" s="25">
        <v>414.8</v>
      </c>
    </row>
    <row r="548" spans="1:9" ht="37.5">
      <c r="A548" s="43">
        <v>8</v>
      </c>
      <c r="B548" s="21" t="s">
        <v>26</v>
      </c>
      <c r="C548" s="22"/>
      <c r="D548" s="22"/>
      <c r="E548" s="22"/>
      <c r="F548" s="28">
        <v>268.8</v>
      </c>
      <c r="G548" s="23" t="s">
        <v>47</v>
      </c>
      <c r="H548" s="24">
        <v>5</v>
      </c>
      <c r="I548" s="25">
        <v>154.80000000000001</v>
      </c>
    </row>
    <row r="549" spans="1:9" ht="37.5">
      <c r="A549" s="20">
        <v>9</v>
      </c>
      <c r="B549" s="21" t="s">
        <v>27</v>
      </c>
      <c r="C549" s="22"/>
      <c r="D549" s="22"/>
      <c r="E549" s="22"/>
      <c r="F549" s="28">
        <v>312.2</v>
      </c>
      <c r="G549" s="23" t="s">
        <v>48</v>
      </c>
      <c r="H549" s="24">
        <v>6</v>
      </c>
      <c r="I549" s="25">
        <v>312.2</v>
      </c>
    </row>
    <row r="550" spans="1:9" ht="37.5">
      <c r="A550" s="20">
        <v>10</v>
      </c>
      <c r="B550" s="21" t="s">
        <v>28</v>
      </c>
      <c r="C550" s="22"/>
      <c r="D550" s="22"/>
      <c r="E550" s="22"/>
      <c r="F550" s="28">
        <v>449</v>
      </c>
      <c r="G550" s="26" t="s">
        <v>49</v>
      </c>
      <c r="H550" s="27">
        <v>4</v>
      </c>
      <c r="I550" s="28">
        <v>410.8</v>
      </c>
    </row>
    <row r="551" spans="1:9" ht="37.5">
      <c r="A551" s="43">
        <v>11</v>
      </c>
      <c r="B551" s="21" t="s">
        <v>29</v>
      </c>
      <c r="C551" s="22"/>
      <c r="D551" s="22"/>
      <c r="E551" s="22"/>
      <c r="F551" s="28">
        <v>257.3</v>
      </c>
      <c r="G551" s="23" t="s">
        <v>50</v>
      </c>
      <c r="H551" s="24">
        <v>5</v>
      </c>
      <c r="I551" s="25">
        <v>257.3</v>
      </c>
    </row>
    <row r="552" spans="1:9" ht="37.5">
      <c r="A552" s="20">
        <v>12</v>
      </c>
      <c r="B552" s="21" t="s">
        <v>30</v>
      </c>
      <c r="C552" s="22"/>
      <c r="D552" s="22"/>
      <c r="E552" s="22"/>
      <c r="F552" s="28">
        <v>236.6</v>
      </c>
      <c r="G552" s="26" t="s">
        <v>51</v>
      </c>
      <c r="H552" s="27">
        <v>4</v>
      </c>
      <c r="I552" s="30">
        <v>236.6</v>
      </c>
    </row>
    <row r="553" spans="1:9" ht="37.5">
      <c r="A553" s="20">
        <v>13</v>
      </c>
      <c r="B553" s="21" t="s">
        <v>32</v>
      </c>
      <c r="C553" s="22"/>
      <c r="D553" s="22"/>
      <c r="E553" s="22"/>
      <c r="F553" s="28">
        <v>146.6</v>
      </c>
      <c r="G553" s="26" t="s">
        <v>52</v>
      </c>
      <c r="H553" s="27">
        <v>4</v>
      </c>
      <c r="I553" s="28">
        <v>129.023</v>
      </c>
    </row>
    <row r="554" spans="1:9" ht="37.5">
      <c r="A554" s="43">
        <v>14</v>
      </c>
      <c r="B554" s="21" t="s">
        <v>33</v>
      </c>
      <c r="C554" s="22"/>
      <c r="D554" s="22"/>
      <c r="E554" s="22"/>
      <c r="F554" s="28">
        <v>853.8</v>
      </c>
      <c r="G554" s="23" t="s">
        <v>53</v>
      </c>
      <c r="H554" s="24">
        <v>10</v>
      </c>
      <c r="I554" s="25">
        <v>828.99800000000005</v>
      </c>
    </row>
    <row r="555" spans="1:9" ht="37.5">
      <c r="A555" s="20">
        <v>15</v>
      </c>
      <c r="B555" s="21" t="s">
        <v>34</v>
      </c>
      <c r="C555" s="22"/>
      <c r="D555" s="22"/>
      <c r="E555" s="22"/>
      <c r="F555" s="28">
        <v>512.79999999999995</v>
      </c>
      <c r="G555" s="22" t="s">
        <v>54</v>
      </c>
      <c r="H555" s="27">
        <v>12</v>
      </c>
      <c r="I555" s="28">
        <v>407.52616999999998</v>
      </c>
    </row>
    <row r="556" spans="1:9" ht="37.5">
      <c r="A556" s="20">
        <v>16</v>
      </c>
      <c r="B556" s="21" t="s">
        <v>35</v>
      </c>
      <c r="C556" s="22"/>
      <c r="D556" s="22"/>
      <c r="E556" s="22"/>
      <c r="F556" s="28">
        <v>623</v>
      </c>
      <c r="G556" s="26" t="s">
        <v>55</v>
      </c>
      <c r="H556" s="27">
        <v>11</v>
      </c>
      <c r="I556" s="28">
        <v>498.32168000000001</v>
      </c>
    </row>
    <row r="557" spans="1:9" ht="37.5">
      <c r="A557" s="43">
        <v>17</v>
      </c>
      <c r="B557" s="21" t="s">
        <v>36</v>
      </c>
      <c r="C557" s="22"/>
      <c r="D557" s="22"/>
      <c r="E557" s="22"/>
      <c r="F557" s="28">
        <v>317.3</v>
      </c>
      <c r="G557" s="23" t="s">
        <v>56</v>
      </c>
      <c r="H557" s="24">
        <v>7</v>
      </c>
      <c r="I557" s="25">
        <v>229.9</v>
      </c>
    </row>
    <row r="558" spans="1:9" ht="37.5">
      <c r="A558" s="20">
        <v>18</v>
      </c>
      <c r="B558" s="34" t="s">
        <v>31</v>
      </c>
      <c r="C558" s="22"/>
      <c r="D558" s="22"/>
      <c r="E558" s="22"/>
      <c r="F558" s="28">
        <v>302.2</v>
      </c>
      <c r="G558" s="26" t="s">
        <v>57</v>
      </c>
      <c r="H558" s="29">
        <v>9</v>
      </c>
      <c r="I558" s="30">
        <v>302.2</v>
      </c>
    </row>
    <row r="559" spans="1:9" ht="18.75">
      <c r="A559" s="20">
        <v>19</v>
      </c>
      <c r="B559" s="21" t="s">
        <v>1152</v>
      </c>
      <c r="C559" s="22"/>
      <c r="D559" s="22"/>
      <c r="E559" s="22"/>
      <c r="F559" s="28">
        <v>38.299999999999997</v>
      </c>
      <c r="G559" s="35">
        <v>43145</v>
      </c>
      <c r="H559" s="36">
        <v>2</v>
      </c>
      <c r="I559" s="37">
        <v>15.308439999999999</v>
      </c>
    </row>
    <row r="560" spans="1:9" ht="18.75">
      <c r="A560" s="43">
        <v>20</v>
      </c>
      <c r="B560" s="21" t="s">
        <v>1151</v>
      </c>
      <c r="C560" s="22"/>
      <c r="D560" s="22"/>
      <c r="F560" s="28">
        <v>57.9</v>
      </c>
      <c r="G560" s="38"/>
      <c r="H560" s="39">
        <v>0</v>
      </c>
      <c r="I560" s="40">
        <v>0</v>
      </c>
    </row>
    <row r="561" spans="1:9" ht="37.5">
      <c r="A561" s="20">
        <v>21</v>
      </c>
      <c r="B561" s="21" t="s">
        <v>1149</v>
      </c>
      <c r="C561" s="22"/>
      <c r="D561" s="22"/>
      <c r="E561" s="22"/>
      <c r="F561" s="28">
        <v>65.400000000000006</v>
      </c>
      <c r="G561" s="23" t="s">
        <v>58</v>
      </c>
      <c r="H561" s="41">
        <v>2</v>
      </c>
      <c r="I561" s="33">
        <v>31.8</v>
      </c>
    </row>
    <row r="562" spans="1:9" ht="18.75">
      <c r="A562" s="20">
        <v>22</v>
      </c>
      <c r="B562" s="21" t="s">
        <v>1150</v>
      </c>
      <c r="C562" s="22"/>
      <c r="D562" s="22"/>
      <c r="E562" s="22"/>
      <c r="F562" s="28">
        <v>25.3</v>
      </c>
      <c r="G562" s="23">
        <v>43118</v>
      </c>
      <c r="H562" s="42">
        <v>2</v>
      </c>
      <c r="I562" s="25">
        <v>14.9</v>
      </c>
    </row>
    <row r="563" spans="1:9" ht="37.5">
      <c r="A563" s="43">
        <v>23</v>
      </c>
      <c r="B563" s="21" t="s">
        <v>38</v>
      </c>
      <c r="C563" s="22"/>
      <c r="D563" s="22"/>
      <c r="E563" s="22"/>
      <c r="F563" s="28">
        <v>95.8</v>
      </c>
      <c r="G563" s="26" t="s">
        <v>59</v>
      </c>
      <c r="H563" s="20">
        <v>1</v>
      </c>
      <c r="I563" s="28">
        <v>50.795000000000002</v>
      </c>
    </row>
    <row r="564" spans="1:9" ht="37.5">
      <c r="A564" s="20">
        <v>24</v>
      </c>
      <c r="B564" s="21" t="s">
        <v>1148</v>
      </c>
      <c r="C564" s="22"/>
      <c r="D564" s="22"/>
      <c r="E564" s="22"/>
      <c r="F564" s="28">
        <v>20.399999999999999</v>
      </c>
      <c r="G564" s="26" t="s">
        <v>42</v>
      </c>
      <c r="H564" s="29">
        <v>1</v>
      </c>
      <c r="I564" s="30">
        <v>15.7</v>
      </c>
    </row>
    <row r="565" spans="1:9" ht="18.75">
      <c r="A565" s="20">
        <v>25</v>
      </c>
      <c r="B565" s="21" t="s">
        <v>1147</v>
      </c>
      <c r="C565" s="22"/>
      <c r="D565" s="22"/>
      <c r="E565" s="22"/>
      <c r="F565" s="28">
        <v>10.7</v>
      </c>
      <c r="G565" s="26">
        <v>43174</v>
      </c>
      <c r="H565" s="27">
        <v>1</v>
      </c>
      <c r="I565" s="28">
        <v>10.029</v>
      </c>
    </row>
    <row r="566" spans="1:9" ht="18.75">
      <c r="A566" s="43">
        <v>26</v>
      </c>
      <c r="B566" s="21" t="s">
        <v>39</v>
      </c>
      <c r="C566" s="22"/>
      <c r="D566" s="22"/>
      <c r="E566" s="22"/>
      <c r="F566" s="28">
        <v>85</v>
      </c>
      <c r="G566" s="26">
        <v>43129</v>
      </c>
      <c r="H566" s="29">
        <v>3</v>
      </c>
      <c r="I566" s="30">
        <v>66.713999999999999</v>
      </c>
    </row>
    <row r="567" spans="1:9" ht="37.5">
      <c r="A567" s="20">
        <v>27</v>
      </c>
      <c r="B567" s="21" t="s">
        <v>40</v>
      </c>
      <c r="C567" s="22"/>
      <c r="D567" s="22"/>
      <c r="E567" s="22"/>
      <c r="F567" s="28">
        <v>89.3</v>
      </c>
      <c r="G567" s="26" t="s">
        <v>60</v>
      </c>
      <c r="H567" s="27">
        <v>2</v>
      </c>
      <c r="I567" s="28">
        <v>57.7</v>
      </c>
    </row>
    <row r="568" spans="1:9" ht="19.5" thickBot="1">
      <c r="A568" s="20">
        <v>28</v>
      </c>
      <c r="B568" s="67" t="s">
        <v>41</v>
      </c>
      <c r="C568" s="70"/>
      <c r="D568" s="70"/>
      <c r="E568" s="70"/>
      <c r="F568" s="72">
        <v>31.3</v>
      </c>
      <c r="G568" s="73">
        <v>43140</v>
      </c>
      <c r="H568" s="74">
        <v>1</v>
      </c>
      <c r="I568" s="72">
        <v>29.93</v>
      </c>
    </row>
    <row r="569" spans="1:9" ht="38.25" thickBot="1">
      <c r="A569" s="46"/>
      <c r="B569" s="47" t="s">
        <v>300</v>
      </c>
      <c r="C569" s="48">
        <v>69610.2</v>
      </c>
      <c r="D569" s="48">
        <v>23203</v>
      </c>
      <c r="E569" s="48">
        <v>23203</v>
      </c>
      <c r="F569" s="48">
        <f>SUM(F570:F600)</f>
        <v>23202.999999999993</v>
      </c>
      <c r="G569" s="51"/>
      <c r="H569" s="52"/>
      <c r="I569" s="48">
        <f>SUM(I570:I600)</f>
        <v>22232.027309999994</v>
      </c>
    </row>
    <row r="570" spans="1:9" ht="37.5">
      <c r="A570" s="43">
        <v>1</v>
      </c>
      <c r="B570" s="50" t="s">
        <v>301</v>
      </c>
      <c r="C570" s="30"/>
      <c r="D570" s="30"/>
      <c r="E570" s="30"/>
      <c r="F570" s="30">
        <v>10348.016</v>
      </c>
      <c r="G570" s="26" t="s">
        <v>329</v>
      </c>
      <c r="H570" s="29">
        <v>38</v>
      </c>
      <c r="I570" s="30">
        <v>9596.8402800000003</v>
      </c>
    </row>
    <row r="571" spans="1:9" ht="37.5">
      <c r="A571" s="20">
        <v>2</v>
      </c>
      <c r="B571" s="34" t="s">
        <v>302</v>
      </c>
      <c r="C571" s="28"/>
      <c r="D571" s="111"/>
      <c r="E571" s="28"/>
      <c r="F571" s="28">
        <v>664.91600000000005</v>
      </c>
      <c r="G571" s="38" t="s">
        <v>52</v>
      </c>
      <c r="H571" s="27">
        <v>10</v>
      </c>
      <c r="I571" s="28">
        <v>661.54</v>
      </c>
    </row>
    <row r="572" spans="1:9" ht="37.5">
      <c r="A572" s="20">
        <v>3</v>
      </c>
      <c r="B572" s="34" t="s">
        <v>303</v>
      </c>
      <c r="C572" s="28"/>
      <c r="D572" s="111"/>
      <c r="E572" s="28"/>
      <c r="F572" s="28">
        <v>645.59199999999998</v>
      </c>
      <c r="G572" s="38" t="s">
        <v>330</v>
      </c>
      <c r="H572" s="20">
        <v>7</v>
      </c>
      <c r="I572" s="28">
        <v>643.70000000000005</v>
      </c>
    </row>
    <row r="573" spans="1:9" ht="18.75">
      <c r="A573" s="43">
        <v>4</v>
      </c>
      <c r="B573" s="112" t="s">
        <v>304</v>
      </c>
      <c r="C573" s="113"/>
      <c r="D573" s="113"/>
      <c r="E573" s="113"/>
      <c r="F573" s="114">
        <v>899.452</v>
      </c>
      <c r="G573" s="38">
        <v>43125</v>
      </c>
      <c r="H573" s="115">
        <v>1</v>
      </c>
      <c r="I573" s="114">
        <v>899.4</v>
      </c>
    </row>
    <row r="574" spans="1:9" ht="37.5">
      <c r="A574" s="20">
        <v>5</v>
      </c>
      <c r="B574" s="112" t="s">
        <v>305</v>
      </c>
      <c r="C574" s="113"/>
      <c r="D574" s="113"/>
      <c r="E574" s="113"/>
      <c r="F574" s="114">
        <v>310.82</v>
      </c>
      <c r="G574" s="20" t="s">
        <v>331</v>
      </c>
      <c r="H574" s="115">
        <v>5</v>
      </c>
      <c r="I574" s="114">
        <v>307.67899999999997</v>
      </c>
    </row>
    <row r="575" spans="1:9" ht="37.5">
      <c r="A575" s="20">
        <v>6</v>
      </c>
      <c r="B575" s="112" t="s">
        <v>306</v>
      </c>
      <c r="C575" s="113"/>
      <c r="D575" s="113"/>
      <c r="E575" s="113"/>
      <c r="F575" s="114">
        <v>457.29200000000003</v>
      </c>
      <c r="G575" s="20" t="s">
        <v>206</v>
      </c>
      <c r="H575" s="115">
        <v>7</v>
      </c>
      <c r="I575" s="114">
        <v>456.803</v>
      </c>
    </row>
    <row r="576" spans="1:9" ht="37.5">
      <c r="A576" s="43">
        <v>7</v>
      </c>
      <c r="B576" s="112" t="s">
        <v>307</v>
      </c>
      <c r="C576" s="113"/>
      <c r="D576" s="113"/>
      <c r="E576" s="113"/>
      <c r="F576" s="114">
        <v>155.69200000000001</v>
      </c>
      <c r="G576" s="116" t="s">
        <v>332</v>
      </c>
      <c r="H576" s="117">
        <v>8</v>
      </c>
      <c r="I576" s="114">
        <v>141.74</v>
      </c>
    </row>
    <row r="577" spans="1:9" ht="37.5">
      <c r="A577" s="20">
        <v>8</v>
      </c>
      <c r="B577" s="112" t="s">
        <v>308</v>
      </c>
      <c r="C577" s="113"/>
      <c r="D577" s="113"/>
      <c r="E577" s="113"/>
      <c r="F577" s="114">
        <v>777.56799999999998</v>
      </c>
      <c r="G577" s="20" t="s">
        <v>333</v>
      </c>
      <c r="H577" s="115">
        <v>11</v>
      </c>
      <c r="I577" s="114">
        <v>714.57033000000001</v>
      </c>
    </row>
    <row r="578" spans="1:9" ht="37.5">
      <c r="A578" s="20">
        <v>9</v>
      </c>
      <c r="B578" s="112" t="s">
        <v>309</v>
      </c>
      <c r="C578" s="113"/>
      <c r="D578" s="113"/>
      <c r="E578" s="113"/>
      <c r="F578" s="114">
        <v>286.81600000000003</v>
      </c>
      <c r="G578" s="20" t="s">
        <v>334</v>
      </c>
      <c r="H578" s="115">
        <v>8</v>
      </c>
      <c r="I578" s="114">
        <v>286.60000000000002</v>
      </c>
    </row>
    <row r="579" spans="1:9" ht="37.5">
      <c r="A579" s="43">
        <v>10</v>
      </c>
      <c r="B579" s="112" t="s">
        <v>310</v>
      </c>
      <c r="C579" s="113"/>
      <c r="D579" s="113"/>
      <c r="E579" s="113"/>
      <c r="F579" s="114">
        <v>151.536</v>
      </c>
      <c r="G579" s="20" t="s">
        <v>335</v>
      </c>
      <c r="H579" s="115">
        <v>4</v>
      </c>
      <c r="I579" s="114">
        <v>150.38499999999999</v>
      </c>
    </row>
    <row r="580" spans="1:9" ht="37.5">
      <c r="A580" s="20">
        <v>11</v>
      </c>
      <c r="B580" s="112" t="s">
        <v>311</v>
      </c>
      <c r="C580" s="113"/>
      <c r="D580" s="113"/>
      <c r="E580" s="113"/>
      <c r="F580" s="114">
        <v>432.15199999999999</v>
      </c>
      <c r="G580" s="20" t="s">
        <v>336</v>
      </c>
      <c r="H580" s="115">
        <v>5</v>
      </c>
      <c r="I580" s="114">
        <v>418.24599999999998</v>
      </c>
    </row>
    <row r="581" spans="1:9" ht="37.5">
      <c r="A581" s="20">
        <v>12</v>
      </c>
      <c r="B581" s="112" t="s">
        <v>312</v>
      </c>
      <c r="C581" s="113"/>
      <c r="D581" s="113"/>
      <c r="E581" s="113"/>
      <c r="F581" s="114">
        <v>157.42400000000001</v>
      </c>
      <c r="G581" s="20" t="s">
        <v>337</v>
      </c>
      <c r="H581" s="115">
        <v>5</v>
      </c>
      <c r="I581" s="114">
        <v>157.4</v>
      </c>
    </row>
    <row r="582" spans="1:9" ht="37.5">
      <c r="A582" s="43">
        <v>13</v>
      </c>
      <c r="B582" s="112" t="s">
        <v>313</v>
      </c>
      <c r="C582" s="113"/>
      <c r="D582" s="113"/>
      <c r="E582" s="113"/>
      <c r="F582" s="114">
        <v>346.06</v>
      </c>
      <c r="G582" s="20" t="s">
        <v>338</v>
      </c>
      <c r="H582" s="115">
        <v>2</v>
      </c>
      <c r="I582" s="114">
        <v>346.04199999999997</v>
      </c>
    </row>
    <row r="583" spans="1:9" ht="37.5">
      <c r="A583" s="20">
        <v>14</v>
      </c>
      <c r="B583" s="112" t="s">
        <v>314</v>
      </c>
      <c r="C583" s="113"/>
      <c r="D583" s="113"/>
      <c r="E583" s="113"/>
      <c r="F583" s="114">
        <v>304.75600000000003</v>
      </c>
      <c r="G583" s="20" t="s">
        <v>339</v>
      </c>
      <c r="H583" s="115">
        <v>4</v>
      </c>
      <c r="I583" s="114">
        <v>302.85399999999998</v>
      </c>
    </row>
    <row r="584" spans="1:9" ht="37.5">
      <c r="A584" s="20">
        <v>15</v>
      </c>
      <c r="B584" s="112" t="s">
        <v>315</v>
      </c>
      <c r="C584" s="113"/>
      <c r="D584" s="113"/>
      <c r="E584" s="113"/>
      <c r="F584" s="114">
        <v>521.85599999999999</v>
      </c>
      <c r="G584" s="20" t="s">
        <v>340</v>
      </c>
      <c r="H584" s="115">
        <v>5</v>
      </c>
      <c r="I584" s="114">
        <v>488.7</v>
      </c>
    </row>
    <row r="585" spans="1:9" ht="37.5">
      <c r="A585" s="43">
        <v>16</v>
      </c>
      <c r="B585" s="112" t="s">
        <v>316</v>
      </c>
      <c r="C585" s="113"/>
      <c r="D585" s="113"/>
      <c r="E585" s="113"/>
      <c r="F585" s="114">
        <v>171.12</v>
      </c>
      <c r="G585" s="20" t="s">
        <v>46</v>
      </c>
      <c r="H585" s="115">
        <v>2</v>
      </c>
      <c r="I585" s="114">
        <v>167.5</v>
      </c>
    </row>
    <row r="586" spans="1:9" ht="37.5">
      <c r="A586" s="20">
        <v>17</v>
      </c>
      <c r="B586" s="112" t="s">
        <v>317</v>
      </c>
      <c r="C586" s="113"/>
      <c r="D586" s="113"/>
      <c r="E586" s="113"/>
      <c r="F586" s="114">
        <v>675.71600000000001</v>
      </c>
      <c r="G586" s="20" t="s">
        <v>341</v>
      </c>
      <c r="H586" s="115">
        <v>26</v>
      </c>
      <c r="I586" s="114">
        <v>675.71600000000001</v>
      </c>
    </row>
    <row r="587" spans="1:9" ht="37.5">
      <c r="A587" s="20">
        <v>18</v>
      </c>
      <c r="B587" s="112" t="s">
        <v>318</v>
      </c>
      <c r="C587" s="113"/>
      <c r="D587" s="113"/>
      <c r="E587" s="113"/>
      <c r="F587" s="114">
        <v>175.60400000000001</v>
      </c>
      <c r="G587" s="20" t="s">
        <v>342</v>
      </c>
      <c r="H587" s="115">
        <v>3</v>
      </c>
      <c r="I587" s="114">
        <v>174.2</v>
      </c>
    </row>
    <row r="588" spans="1:9" ht="37.5">
      <c r="A588" s="43">
        <v>19</v>
      </c>
      <c r="B588" s="112" t="s">
        <v>319</v>
      </c>
      <c r="C588" s="113"/>
      <c r="D588" s="113"/>
      <c r="E588" s="113"/>
      <c r="F588" s="114">
        <v>652.43600000000004</v>
      </c>
      <c r="G588" s="20" t="s">
        <v>343</v>
      </c>
      <c r="H588" s="115">
        <v>11</v>
      </c>
      <c r="I588" s="114">
        <v>650.71</v>
      </c>
    </row>
    <row r="589" spans="1:9" ht="37.5">
      <c r="A589" s="20">
        <v>20</v>
      </c>
      <c r="B589" s="112" t="s">
        <v>320</v>
      </c>
      <c r="C589" s="113"/>
      <c r="D589" s="113"/>
      <c r="E589" s="113"/>
      <c r="F589" s="114">
        <v>282.37200000000001</v>
      </c>
      <c r="G589" s="20" t="s">
        <v>344</v>
      </c>
      <c r="H589" s="115">
        <v>2</v>
      </c>
      <c r="I589" s="114">
        <v>254.04685000000001</v>
      </c>
    </row>
    <row r="590" spans="1:9" ht="37.5">
      <c r="A590" s="20">
        <v>21</v>
      </c>
      <c r="B590" s="112" t="s">
        <v>321</v>
      </c>
      <c r="C590" s="113"/>
      <c r="D590" s="113"/>
      <c r="E590" s="113"/>
      <c r="F590" s="114">
        <v>554.70000000000005</v>
      </c>
      <c r="G590" s="20" t="s">
        <v>345</v>
      </c>
      <c r="H590" s="115">
        <v>11</v>
      </c>
      <c r="I590" s="114">
        <v>547.29999999999995</v>
      </c>
    </row>
    <row r="591" spans="1:9" ht="37.5">
      <c r="A591" s="43">
        <v>22</v>
      </c>
      <c r="B591" s="112" t="s">
        <v>322</v>
      </c>
      <c r="C591" s="113"/>
      <c r="D591" s="113"/>
      <c r="E591" s="113"/>
      <c r="F591" s="114">
        <v>246.22800000000001</v>
      </c>
      <c r="G591" s="20" t="s">
        <v>346</v>
      </c>
      <c r="H591" s="115">
        <v>5</v>
      </c>
      <c r="I591" s="114">
        <v>243.1</v>
      </c>
    </row>
    <row r="592" spans="1:9" ht="37.5">
      <c r="A592" s="20">
        <v>23</v>
      </c>
      <c r="B592" s="112" t="s">
        <v>323</v>
      </c>
      <c r="C592" s="113"/>
      <c r="D592" s="113"/>
      <c r="E592" s="113"/>
      <c r="F592" s="114">
        <v>313.09199999999998</v>
      </c>
      <c r="G592" s="20" t="s">
        <v>347</v>
      </c>
      <c r="H592" s="115">
        <v>7</v>
      </c>
      <c r="I592" s="114">
        <v>313.09199999999998</v>
      </c>
    </row>
    <row r="593" spans="1:9" ht="37.5">
      <c r="A593" s="20">
        <v>24</v>
      </c>
      <c r="B593" s="112" t="s">
        <v>324</v>
      </c>
      <c r="C593" s="113"/>
      <c r="D593" s="113"/>
      <c r="E593" s="113"/>
      <c r="F593" s="114">
        <v>97.356000000000009</v>
      </c>
      <c r="G593" s="20" t="s">
        <v>221</v>
      </c>
      <c r="H593" s="115">
        <v>1</v>
      </c>
      <c r="I593" s="114">
        <v>97.355999999999995</v>
      </c>
    </row>
    <row r="594" spans="1:9" ht="37.5">
      <c r="A594" s="43">
        <v>25</v>
      </c>
      <c r="B594" s="112" t="s">
        <v>325</v>
      </c>
      <c r="C594" s="113"/>
      <c r="D594" s="113"/>
      <c r="E594" s="113"/>
      <c r="F594" s="114">
        <v>181.45600000000002</v>
      </c>
      <c r="G594" s="20" t="s">
        <v>348</v>
      </c>
      <c r="H594" s="115">
        <v>2</v>
      </c>
      <c r="I594" s="114">
        <v>180.184</v>
      </c>
    </row>
    <row r="595" spans="1:9" ht="37.5">
      <c r="A595" s="20">
        <v>26</v>
      </c>
      <c r="B595" s="112" t="s">
        <v>326</v>
      </c>
      <c r="C595" s="113"/>
      <c r="D595" s="113"/>
      <c r="E595" s="113"/>
      <c r="F595" s="114">
        <v>2256.0259999999998</v>
      </c>
      <c r="G595" s="20" t="s">
        <v>349</v>
      </c>
      <c r="H595" s="115">
        <v>12</v>
      </c>
      <c r="I595" s="114">
        <v>2224.6958500000001</v>
      </c>
    </row>
    <row r="596" spans="1:9" ht="37.5">
      <c r="A596" s="20">
        <v>27</v>
      </c>
      <c r="B596" s="112" t="s">
        <v>327</v>
      </c>
      <c r="C596" s="113"/>
      <c r="D596" s="113"/>
      <c r="E596" s="113"/>
      <c r="F596" s="114">
        <v>546.62199999999996</v>
      </c>
      <c r="G596" s="20" t="s">
        <v>350</v>
      </c>
      <c r="H596" s="115">
        <v>9</v>
      </c>
      <c r="I596" s="114">
        <v>546.62</v>
      </c>
    </row>
    <row r="597" spans="1:9" ht="37.5">
      <c r="A597" s="43">
        <v>28</v>
      </c>
      <c r="B597" s="112" t="s">
        <v>328</v>
      </c>
      <c r="C597" s="113"/>
      <c r="D597" s="113"/>
      <c r="E597" s="113"/>
      <c r="F597" s="114">
        <v>155.15200000000002</v>
      </c>
      <c r="G597" s="20" t="s">
        <v>217</v>
      </c>
      <c r="H597" s="115">
        <v>2</v>
      </c>
      <c r="I597" s="114">
        <v>152.667</v>
      </c>
    </row>
    <row r="598" spans="1:9" ht="37.5">
      <c r="A598" s="20">
        <v>29</v>
      </c>
      <c r="B598" s="112" t="s">
        <v>297</v>
      </c>
      <c r="C598" s="113"/>
      <c r="D598" s="113"/>
      <c r="E598" s="113"/>
      <c r="F598" s="114">
        <v>134.06800000000001</v>
      </c>
      <c r="G598" s="20" t="s">
        <v>351</v>
      </c>
      <c r="H598" s="115">
        <v>3</v>
      </c>
      <c r="I598" s="114">
        <v>133.22999999999999</v>
      </c>
    </row>
    <row r="599" spans="1:9" ht="18.75">
      <c r="A599" s="20">
        <v>30</v>
      </c>
      <c r="B599" s="112" t="s">
        <v>298</v>
      </c>
      <c r="C599" s="113"/>
      <c r="D599" s="113"/>
      <c r="E599" s="113"/>
      <c r="F599" s="114">
        <v>226.7</v>
      </c>
      <c r="G599" s="38">
        <v>43133</v>
      </c>
      <c r="H599" s="115">
        <v>4</v>
      </c>
      <c r="I599" s="118">
        <v>226.67099999999999</v>
      </c>
    </row>
    <row r="600" spans="1:9" ht="38.25" thickBot="1">
      <c r="A600" s="43">
        <v>31</v>
      </c>
      <c r="B600" s="119" t="s">
        <v>299</v>
      </c>
      <c r="C600" s="120"/>
      <c r="D600" s="120"/>
      <c r="E600" s="120"/>
      <c r="F600" s="121">
        <v>74.403999999999996</v>
      </c>
      <c r="G600" s="65" t="s">
        <v>128</v>
      </c>
      <c r="H600" s="122">
        <v>1</v>
      </c>
      <c r="I600" s="121">
        <v>72.438999999999993</v>
      </c>
    </row>
    <row r="601" spans="1:9" ht="38.25" thickBot="1">
      <c r="A601" s="66"/>
      <c r="B601" s="69" t="s">
        <v>145</v>
      </c>
      <c r="C601" s="48">
        <v>27204.3</v>
      </c>
      <c r="D601" s="48">
        <v>9068.2999999999993</v>
      </c>
      <c r="E601" s="48">
        <v>9068.2999999999993</v>
      </c>
      <c r="F601" s="48">
        <f>SUM(F602:F628)</f>
        <v>9036.0000000000018</v>
      </c>
      <c r="G601" s="48"/>
      <c r="H601" s="48"/>
      <c r="I601" s="48">
        <f>SUM(I602:I628)</f>
        <v>8595.7270000000008</v>
      </c>
    </row>
    <row r="602" spans="1:9" ht="37.5">
      <c r="A602" s="43">
        <v>1</v>
      </c>
      <c r="B602" s="68" t="s">
        <v>146</v>
      </c>
      <c r="C602" s="71"/>
      <c r="D602" s="71"/>
      <c r="E602" s="71"/>
      <c r="F602" s="30"/>
      <c r="G602" s="71" t="s">
        <v>147</v>
      </c>
      <c r="H602" s="75">
        <v>2</v>
      </c>
      <c r="I602" s="30">
        <v>32.299999999999997</v>
      </c>
    </row>
    <row r="603" spans="1:9" ht="37.5">
      <c r="A603" s="20">
        <v>2</v>
      </c>
      <c r="B603" s="58" t="s">
        <v>148</v>
      </c>
      <c r="C603" s="59"/>
      <c r="D603" s="59"/>
      <c r="E603" s="59"/>
      <c r="F603" s="28">
        <v>662.86</v>
      </c>
      <c r="G603" s="59" t="s">
        <v>174</v>
      </c>
      <c r="H603" s="60">
        <v>4</v>
      </c>
      <c r="I603" s="28">
        <v>575.61</v>
      </c>
    </row>
    <row r="604" spans="1:9" ht="37.5">
      <c r="A604" s="20">
        <v>3</v>
      </c>
      <c r="B604" s="58" t="s">
        <v>149</v>
      </c>
      <c r="C604" s="59"/>
      <c r="D604" s="59"/>
      <c r="E604" s="59"/>
      <c r="F604" s="28">
        <v>2985.73</v>
      </c>
      <c r="G604" s="61" t="s">
        <v>175</v>
      </c>
      <c r="H604" s="60">
        <v>11</v>
      </c>
      <c r="I604" s="28">
        <v>2797.8</v>
      </c>
    </row>
    <row r="605" spans="1:9" ht="37.5">
      <c r="A605" s="43">
        <v>4</v>
      </c>
      <c r="B605" s="58" t="s">
        <v>150</v>
      </c>
      <c r="C605" s="59"/>
      <c r="D605" s="59"/>
      <c r="E605" s="59"/>
      <c r="F605" s="28">
        <v>455.52</v>
      </c>
      <c r="G605" s="59" t="s">
        <v>176</v>
      </c>
      <c r="H605" s="60">
        <v>2</v>
      </c>
      <c r="I605" s="28">
        <v>455.52</v>
      </c>
    </row>
    <row r="606" spans="1:9" ht="18.75">
      <c r="A606" s="20">
        <v>5</v>
      </c>
      <c r="B606" s="58" t="s">
        <v>151</v>
      </c>
      <c r="C606" s="59"/>
      <c r="D606" s="59"/>
      <c r="E606" s="59"/>
      <c r="F606" s="28">
        <v>369.84</v>
      </c>
      <c r="G606" s="38">
        <v>43117</v>
      </c>
      <c r="H606" s="60">
        <v>3</v>
      </c>
      <c r="I606" s="28">
        <v>369.17</v>
      </c>
    </row>
    <row r="607" spans="1:9" ht="37.5">
      <c r="A607" s="20">
        <v>6</v>
      </c>
      <c r="B607" s="58" t="s">
        <v>152</v>
      </c>
      <c r="C607" s="59"/>
      <c r="D607" s="59"/>
      <c r="E607" s="59"/>
      <c r="F607" s="28">
        <v>183.14</v>
      </c>
      <c r="G607" s="59" t="s">
        <v>177</v>
      </c>
      <c r="H607" s="60">
        <v>3</v>
      </c>
      <c r="I607" s="28">
        <v>181.98</v>
      </c>
    </row>
    <row r="608" spans="1:9" ht="37.5">
      <c r="A608" s="43">
        <v>7</v>
      </c>
      <c r="B608" s="58" t="s">
        <v>153</v>
      </c>
      <c r="C608" s="59"/>
      <c r="D608" s="59"/>
      <c r="E608" s="59"/>
      <c r="F608" s="28">
        <v>131.44</v>
      </c>
      <c r="G608" s="59" t="s">
        <v>178</v>
      </c>
      <c r="H608" s="60">
        <v>2</v>
      </c>
      <c r="I608" s="28">
        <v>131.44</v>
      </c>
    </row>
    <row r="609" spans="1:9" ht="37.5">
      <c r="A609" s="20">
        <v>8</v>
      </c>
      <c r="B609" s="58" t="s">
        <v>154</v>
      </c>
      <c r="C609" s="59"/>
      <c r="D609" s="59"/>
      <c r="E609" s="59"/>
      <c r="F609" s="28">
        <v>116.9</v>
      </c>
      <c r="G609" s="59" t="s">
        <v>179</v>
      </c>
      <c r="H609" s="60">
        <v>1</v>
      </c>
      <c r="I609" s="28">
        <v>78.16</v>
      </c>
    </row>
    <row r="610" spans="1:9" ht="37.5">
      <c r="A610" s="20">
        <v>9</v>
      </c>
      <c r="B610" s="58" t="s">
        <v>155</v>
      </c>
      <c r="C610" s="59"/>
      <c r="D610" s="59"/>
      <c r="E610" s="59"/>
      <c r="F610" s="28">
        <v>70.599999999999994</v>
      </c>
      <c r="G610" s="59" t="s">
        <v>180</v>
      </c>
      <c r="H610" s="60">
        <v>2</v>
      </c>
      <c r="I610" s="28">
        <v>63.27</v>
      </c>
    </row>
    <row r="611" spans="1:9" ht="37.5">
      <c r="A611" s="43">
        <v>10</v>
      </c>
      <c r="B611" s="58" t="s">
        <v>156</v>
      </c>
      <c r="C611" s="59"/>
      <c r="D611" s="59"/>
      <c r="E611" s="59"/>
      <c r="F611" s="28">
        <v>468.6</v>
      </c>
      <c r="G611" s="59" t="s">
        <v>181</v>
      </c>
      <c r="H611" s="60">
        <v>6</v>
      </c>
      <c r="I611" s="28">
        <v>468.6</v>
      </c>
    </row>
    <row r="612" spans="1:9" ht="37.5">
      <c r="A612" s="20">
        <v>11</v>
      </c>
      <c r="B612" s="58" t="s">
        <v>157</v>
      </c>
      <c r="C612" s="59"/>
      <c r="D612" s="59"/>
      <c r="E612" s="59"/>
      <c r="F612" s="28">
        <v>463.4</v>
      </c>
      <c r="G612" s="59" t="s">
        <v>182</v>
      </c>
      <c r="H612" s="60">
        <v>3</v>
      </c>
      <c r="I612" s="28">
        <v>463.4</v>
      </c>
    </row>
    <row r="613" spans="1:9" ht="37.5">
      <c r="A613" s="20">
        <v>12</v>
      </c>
      <c r="B613" s="58" t="s">
        <v>158</v>
      </c>
      <c r="C613" s="59"/>
      <c r="D613" s="59"/>
      <c r="E613" s="59"/>
      <c r="F613" s="28">
        <v>159.84</v>
      </c>
      <c r="G613" s="59" t="s">
        <v>183</v>
      </c>
      <c r="H613" s="60">
        <v>3</v>
      </c>
      <c r="I613" s="28">
        <v>150.43</v>
      </c>
    </row>
    <row r="614" spans="1:9" ht="18.75">
      <c r="A614" s="43">
        <v>13</v>
      </c>
      <c r="B614" s="58" t="s">
        <v>159</v>
      </c>
      <c r="C614" s="62"/>
      <c r="D614" s="62"/>
      <c r="E614" s="62"/>
      <c r="F614" s="28">
        <v>119.92</v>
      </c>
      <c r="G614" s="38">
        <v>43117</v>
      </c>
      <c r="H614" s="60">
        <v>1</v>
      </c>
      <c r="I614" s="28">
        <v>112.32</v>
      </c>
    </row>
    <row r="615" spans="1:9" ht="37.5">
      <c r="A615" s="20">
        <v>14</v>
      </c>
      <c r="B615" s="58" t="s">
        <v>160</v>
      </c>
      <c r="C615" s="62"/>
      <c r="D615" s="62"/>
      <c r="E615" s="62"/>
      <c r="F615" s="28">
        <v>129.80000000000001</v>
      </c>
      <c r="G615" s="59" t="s">
        <v>184</v>
      </c>
      <c r="H615" s="60">
        <v>5</v>
      </c>
      <c r="I615" s="28">
        <v>114.16800000000001</v>
      </c>
    </row>
    <row r="616" spans="1:9" ht="37.5">
      <c r="A616" s="20">
        <v>15</v>
      </c>
      <c r="B616" s="58" t="s">
        <v>161</v>
      </c>
      <c r="C616" s="62"/>
      <c r="D616" s="62"/>
      <c r="E616" s="62"/>
      <c r="F616" s="28">
        <v>624.54</v>
      </c>
      <c r="G616" s="59" t="s">
        <v>185</v>
      </c>
      <c r="H616" s="60">
        <v>4</v>
      </c>
      <c r="I616" s="28">
        <v>622.67999999999995</v>
      </c>
    </row>
    <row r="617" spans="1:9" ht="18.75">
      <c r="A617" s="43">
        <v>16</v>
      </c>
      <c r="B617" s="58" t="s">
        <v>162</v>
      </c>
      <c r="C617" s="62"/>
      <c r="D617" s="62"/>
      <c r="E617" s="62"/>
      <c r="F617" s="28">
        <v>116.14</v>
      </c>
      <c r="G617" s="38">
        <v>43133</v>
      </c>
      <c r="H617" s="60">
        <v>2</v>
      </c>
      <c r="I617" s="28">
        <v>116.14</v>
      </c>
    </row>
    <row r="618" spans="1:9" ht="37.5">
      <c r="A618" s="20">
        <v>17</v>
      </c>
      <c r="B618" s="58" t="s">
        <v>163</v>
      </c>
      <c r="C618" s="62"/>
      <c r="D618" s="62"/>
      <c r="E618" s="62"/>
      <c r="F618" s="28">
        <v>164.6</v>
      </c>
      <c r="G618" s="59" t="s">
        <v>186</v>
      </c>
      <c r="H618" s="60">
        <v>3</v>
      </c>
      <c r="I618" s="28">
        <v>158.02000000000001</v>
      </c>
    </row>
    <row r="619" spans="1:9" ht="37.5">
      <c r="A619" s="20">
        <v>18</v>
      </c>
      <c r="B619" s="58" t="s">
        <v>164</v>
      </c>
      <c r="C619" s="62"/>
      <c r="D619" s="62"/>
      <c r="E619" s="62"/>
      <c r="F619" s="28">
        <v>326.60000000000002</v>
      </c>
      <c r="G619" s="59" t="s">
        <v>187</v>
      </c>
      <c r="H619" s="63">
        <v>3</v>
      </c>
      <c r="I619" s="28">
        <v>326.59899999999999</v>
      </c>
    </row>
    <row r="620" spans="1:9" ht="37.5">
      <c r="A620" s="43">
        <v>19</v>
      </c>
      <c r="B620" s="58" t="s">
        <v>165</v>
      </c>
      <c r="C620" s="62"/>
      <c r="D620" s="62"/>
      <c r="E620" s="62"/>
      <c r="F620" s="28">
        <v>468.46</v>
      </c>
      <c r="G620" s="59" t="s">
        <v>188</v>
      </c>
      <c r="H620" s="60">
        <v>4</v>
      </c>
      <c r="I620" s="28">
        <v>468.46</v>
      </c>
    </row>
    <row r="621" spans="1:9" ht="18.75">
      <c r="A621" s="20">
        <v>20</v>
      </c>
      <c r="B621" s="58" t="s">
        <v>166</v>
      </c>
      <c r="C621" s="62"/>
      <c r="D621" s="62"/>
      <c r="E621" s="62"/>
      <c r="F621" s="28">
        <v>538.22</v>
      </c>
      <c r="G621" s="38">
        <v>43140</v>
      </c>
      <c r="H621" s="60">
        <v>2</v>
      </c>
      <c r="I621" s="28">
        <v>538.17999999999995</v>
      </c>
    </row>
    <row r="622" spans="1:9" ht="18.75">
      <c r="A622" s="20">
        <v>21</v>
      </c>
      <c r="B622" s="58" t="s">
        <v>167</v>
      </c>
      <c r="C622" s="62"/>
      <c r="D622" s="62"/>
      <c r="E622" s="62"/>
      <c r="F622" s="28">
        <v>317.5</v>
      </c>
      <c r="G622" s="38">
        <v>43131</v>
      </c>
      <c r="H622" s="63">
        <v>1</v>
      </c>
      <c r="I622" s="28">
        <v>317.47000000000003</v>
      </c>
    </row>
    <row r="623" spans="1:9" ht="37.5">
      <c r="A623" s="43">
        <v>22</v>
      </c>
      <c r="B623" s="58" t="s">
        <v>168</v>
      </c>
      <c r="C623" s="62"/>
      <c r="D623" s="62"/>
      <c r="E623" s="62"/>
      <c r="F623" s="28">
        <v>18.059999999999999</v>
      </c>
      <c r="G623" s="59" t="s">
        <v>189</v>
      </c>
      <c r="H623" s="60">
        <v>2</v>
      </c>
      <c r="I623" s="28">
        <v>14.27</v>
      </c>
    </row>
    <row r="624" spans="1:9" ht="18.75">
      <c r="A624" s="20">
        <v>23</v>
      </c>
      <c r="B624" s="58" t="s">
        <v>169</v>
      </c>
      <c r="C624" s="62"/>
      <c r="D624" s="62"/>
      <c r="E624" s="62"/>
      <c r="F624" s="28">
        <v>22.9</v>
      </c>
      <c r="G624" s="59"/>
      <c r="H624" s="60"/>
      <c r="I624" s="28"/>
    </row>
    <row r="625" spans="1:9" ht="18.75">
      <c r="A625" s="20">
        <v>24</v>
      </c>
      <c r="B625" s="58" t="s">
        <v>170</v>
      </c>
      <c r="C625" s="62"/>
      <c r="D625" s="62"/>
      <c r="E625" s="62"/>
      <c r="F625" s="28">
        <v>30.77</v>
      </c>
      <c r="G625" s="38">
        <v>43215</v>
      </c>
      <c r="H625" s="60">
        <v>5</v>
      </c>
      <c r="I625" s="28">
        <v>30.77</v>
      </c>
    </row>
    <row r="626" spans="1:9" ht="18.75">
      <c r="A626" s="43">
        <v>25</v>
      </c>
      <c r="B626" s="58" t="s">
        <v>171</v>
      </c>
      <c r="C626" s="62"/>
      <c r="D626" s="62"/>
      <c r="E626" s="62"/>
      <c r="F626" s="28">
        <v>54.53</v>
      </c>
      <c r="G626" s="38">
        <v>43147</v>
      </c>
      <c r="H626" s="60">
        <v>1</v>
      </c>
      <c r="I626" s="28">
        <v>6.1</v>
      </c>
    </row>
    <row r="627" spans="1:9" ht="18.75">
      <c r="A627" s="20">
        <v>26</v>
      </c>
      <c r="B627" s="58" t="s">
        <v>172</v>
      </c>
      <c r="C627" s="62"/>
      <c r="D627" s="62"/>
      <c r="E627" s="62"/>
      <c r="F627" s="28">
        <v>9.51</v>
      </c>
      <c r="G627" s="38">
        <v>43216</v>
      </c>
      <c r="H627" s="60">
        <v>1</v>
      </c>
      <c r="I627" s="28">
        <v>2.87</v>
      </c>
    </row>
    <row r="628" spans="1:9" ht="19.5" thickBot="1">
      <c r="A628" s="20">
        <v>27</v>
      </c>
      <c r="B628" s="101" t="s">
        <v>173</v>
      </c>
      <c r="C628" s="103"/>
      <c r="D628" s="103"/>
      <c r="E628" s="103"/>
      <c r="F628" s="72">
        <v>26.58</v>
      </c>
      <c r="G628" s="107"/>
      <c r="H628" s="108"/>
      <c r="I628" s="72"/>
    </row>
    <row r="629" spans="1:9" ht="57" thickBot="1">
      <c r="A629" s="128"/>
      <c r="B629" s="47" t="s">
        <v>767</v>
      </c>
      <c r="C629" s="176">
        <v>33121.599999999999</v>
      </c>
      <c r="D629" s="48">
        <v>11040.8</v>
      </c>
      <c r="E629" s="176">
        <v>11040.8</v>
      </c>
      <c r="F629" s="48">
        <f>SUM(F630:F655)</f>
        <v>11040.800000000003</v>
      </c>
      <c r="G629" s="215"/>
      <c r="H629" s="52"/>
      <c r="I629" s="48">
        <f>SUM(I630:I655)</f>
        <v>9548.727469999998</v>
      </c>
    </row>
    <row r="630" spans="1:9" ht="37.5">
      <c r="A630" s="43">
        <v>1</v>
      </c>
      <c r="B630" s="131" t="s">
        <v>789</v>
      </c>
      <c r="C630" s="30"/>
      <c r="D630" s="30"/>
      <c r="E630" s="30"/>
      <c r="F630" s="30">
        <v>1890.6</v>
      </c>
      <c r="G630" s="212" t="s">
        <v>755</v>
      </c>
      <c r="H630" s="24">
        <v>12</v>
      </c>
      <c r="I630" s="25">
        <v>1884.32312</v>
      </c>
    </row>
    <row r="631" spans="1:9" ht="37.5">
      <c r="A631" s="43">
        <v>2</v>
      </c>
      <c r="B631" s="213" t="s">
        <v>790</v>
      </c>
      <c r="C631" s="30"/>
      <c r="D631" s="30"/>
      <c r="E631" s="30"/>
      <c r="F631" s="30">
        <v>999.2</v>
      </c>
      <c r="G631" s="38" t="s">
        <v>794</v>
      </c>
      <c r="H631" s="27">
        <v>12</v>
      </c>
      <c r="I631" s="28">
        <v>998.97243999999989</v>
      </c>
    </row>
    <row r="632" spans="1:9" ht="37.5">
      <c r="A632" s="43">
        <v>3</v>
      </c>
      <c r="B632" s="213" t="s">
        <v>791</v>
      </c>
      <c r="C632" s="30"/>
      <c r="D632" s="30"/>
      <c r="E632" s="30"/>
      <c r="F632" s="30">
        <v>84.8</v>
      </c>
      <c r="G632" s="38" t="s">
        <v>795</v>
      </c>
      <c r="H632" s="27">
        <v>6</v>
      </c>
      <c r="I632" s="28">
        <v>82.301130000000001</v>
      </c>
    </row>
    <row r="633" spans="1:9" ht="37.5">
      <c r="A633" s="43">
        <v>4</v>
      </c>
      <c r="B633" s="213" t="s">
        <v>768</v>
      </c>
      <c r="C633" s="30"/>
      <c r="D633" s="30"/>
      <c r="E633" s="30"/>
      <c r="F633" s="30">
        <v>240</v>
      </c>
      <c r="G633" s="38" t="s">
        <v>796</v>
      </c>
      <c r="H633" s="27">
        <v>6</v>
      </c>
      <c r="I633" s="28">
        <v>200.81548999999998</v>
      </c>
    </row>
    <row r="634" spans="1:9" ht="37.5">
      <c r="A634" s="43">
        <v>5</v>
      </c>
      <c r="B634" s="213" t="s">
        <v>769</v>
      </c>
      <c r="C634" s="30"/>
      <c r="D634" s="30"/>
      <c r="E634" s="30"/>
      <c r="F634" s="30">
        <v>244</v>
      </c>
      <c r="G634" s="38" t="s">
        <v>797</v>
      </c>
      <c r="H634" s="27">
        <v>4</v>
      </c>
      <c r="I634" s="28">
        <v>243.86328</v>
      </c>
    </row>
    <row r="635" spans="1:9" ht="37.5">
      <c r="A635" s="43">
        <v>6</v>
      </c>
      <c r="B635" s="213" t="s">
        <v>770</v>
      </c>
      <c r="C635" s="30"/>
      <c r="D635" s="30"/>
      <c r="E635" s="30"/>
      <c r="F635" s="30">
        <v>460.8</v>
      </c>
      <c r="G635" s="212" t="s">
        <v>798</v>
      </c>
      <c r="H635" s="24">
        <v>8</v>
      </c>
      <c r="I635" s="25">
        <v>285.39143000000001</v>
      </c>
    </row>
    <row r="636" spans="1:9" ht="37.5">
      <c r="A636" s="43">
        <v>7</v>
      </c>
      <c r="B636" s="131" t="s">
        <v>771</v>
      </c>
      <c r="C636" s="30"/>
      <c r="D636" s="30"/>
      <c r="E636" s="30"/>
      <c r="F636" s="30">
        <v>439.2</v>
      </c>
      <c r="G636" s="212" t="s">
        <v>394</v>
      </c>
      <c r="H636" s="24">
        <v>7</v>
      </c>
      <c r="I636" s="25">
        <v>228.73459</v>
      </c>
    </row>
    <row r="637" spans="1:9" ht="37.5">
      <c r="A637" s="43">
        <v>8</v>
      </c>
      <c r="B637" s="131" t="s">
        <v>772</v>
      </c>
      <c r="C637" s="30"/>
      <c r="D637" s="30"/>
      <c r="E637" s="30"/>
      <c r="F637" s="30">
        <v>250.4</v>
      </c>
      <c r="G637" s="38" t="s">
        <v>799</v>
      </c>
      <c r="H637" s="27">
        <v>3</v>
      </c>
      <c r="I637" s="28">
        <v>248.96605</v>
      </c>
    </row>
    <row r="638" spans="1:9" ht="37.5">
      <c r="A638" s="43">
        <v>9</v>
      </c>
      <c r="B638" s="213" t="s">
        <v>773</v>
      </c>
      <c r="C638" s="30"/>
      <c r="D638" s="30"/>
      <c r="E638" s="30"/>
      <c r="F638" s="30">
        <v>469.6</v>
      </c>
      <c r="G638" s="212" t="s">
        <v>800</v>
      </c>
      <c r="H638" s="24">
        <v>9</v>
      </c>
      <c r="I638" s="25">
        <v>469.55458000000004</v>
      </c>
    </row>
    <row r="639" spans="1:9" ht="37.5">
      <c r="A639" s="43">
        <v>10</v>
      </c>
      <c r="B639" s="131" t="s">
        <v>792</v>
      </c>
      <c r="C639" s="30"/>
      <c r="D639" s="30"/>
      <c r="E639" s="30"/>
      <c r="F639" s="30">
        <v>571.6</v>
      </c>
      <c r="G639" s="38" t="s">
        <v>801</v>
      </c>
      <c r="H639" s="27">
        <v>9</v>
      </c>
      <c r="I639" s="28">
        <v>383.74439000000001</v>
      </c>
    </row>
    <row r="640" spans="1:9" ht="37.5">
      <c r="A640" s="43">
        <v>11</v>
      </c>
      <c r="B640" s="131" t="s">
        <v>774</v>
      </c>
      <c r="C640" s="30"/>
      <c r="D640" s="30"/>
      <c r="E640" s="30"/>
      <c r="F640" s="30">
        <v>457.6</v>
      </c>
      <c r="G640" s="212" t="s">
        <v>802</v>
      </c>
      <c r="H640" s="24">
        <v>10</v>
      </c>
      <c r="I640" s="30">
        <v>398.15078999999997</v>
      </c>
    </row>
    <row r="641" spans="1:9" ht="37.5">
      <c r="A641" s="43">
        <v>12</v>
      </c>
      <c r="B641" s="131" t="s">
        <v>775</v>
      </c>
      <c r="C641" s="30"/>
      <c r="D641" s="30"/>
      <c r="E641" s="30"/>
      <c r="F641" s="30">
        <v>386.4</v>
      </c>
      <c r="G641" s="26" t="s">
        <v>803</v>
      </c>
      <c r="H641" s="29">
        <v>12</v>
      </c>
      <c r="I641" s="30">
        <v>276.24313000000001</v>
      </c>
    </row>
    <row r="642" spans="1:9" ht="37.5">
      <c r="A642" s="43">
        <v>13</v>
      </c>
      <c r="B642" s="131" t="s">
        <v>776</v>
      </c>
      <c r="C642" s="30"/>
      <c r="D642" s="30"/>
      <c r="E642" s="30"/>
      <c r="F642" s="30">
        <v>648.79999999999995</v>
      </c>
      <c r="G642" s="38" t="s">
        <v>804</v>
      </c>
      <c r="H642" s="27">
        <v>8</v>
      </c>
      <c r="I642" s="28">
        <v>428.17899</v>
      </c>
    </row>
    <row r="643" spans="1:9" ht="37.5">
      <c r="A643" s="43">
        <v>14</v>
      </c>
      <c r="B643" s="213" t="s">
        <v>777</v>
      </c>
      <c r="C643" s="30"/>
      <c r="D643" s="30"/>
      <c r="E643" s="30"/>
      <c r="F643" s="30">
        <v>640</v>
      </c>
      <c r="G643" s="38" t="s">
        <v>805</v>
      </c>
      <c r="H643" s="27">
        <v>12</v>
      </c>
      <c r="I643" s="28">
        <v>516.36229000000003</v>
      </c>
    </row>
    <row r="644" spans="1:9" ht="37.5">
      <c r="A644" s="43">
        <v>15</v>
      </c>
      <c r="B644" s="213" t="s">
        <v>778</v>
      </c>
      <c r="C644" s="30"/>
      <c r="D644" s="30"/>
      <c r="E644" s="30"/>
      <c r="F644" s="30">
        <v>262.2</v>
      </c>
      <c r="G644" s="38" t="s">
        <v>637</v>
      </c>
      <c r="H644" s="29">
        <v>11</v>
      </c>
      <c r="I644" s="30">
        <v>238.41122000000001</v>
      </c>
    </row>
    <row r="645" spans="1:9" ht="37.5">
      <c r="A645" s="43">
        <v>16</v>
      </c>
      <c r="B645" s="213" t="s">
        <v>779</v>
      </c>
      <c r="C645" s="30"/>
      <c r="D645" s="30"/>
      <c r="E645" s="30"/>
      <c r="F645" s="30">
        <v>387.2</v>
      </c>
      <c r="G645" s="38" t="s">
        <v>806</v>
      </c>
      <c r="H645" s="27">
        <v>9</v>
      </c>
      <c r="I645" s="28">
        <v>283.31296999999995</v>
      </c>
    </row>
    <row r="646" spans="1:9" ht="37.5">
      <c r="A646" s="43">
        <v>17</v>
      </c>
      <c r="B646" s="213" t="s">
        <v>780</v>
      </c>
      <c r="C646" s="30"/>
      <c r="D646" s="30"/>
      <c r="E646" s="30"/>
      <c r="F646" s="30">
        <v>339.2</v>
      </c>
      <c r="G646" s="38" t="s">
        <v>473</v>
      </c>
      <c r="H646" s="27">
        <v>7</v>
      </c>
      <c r="I646" s="28">
        <v>339.2</v>
      </c>
    </row>
    <row r="647" spans="1:9" ht="37.5">
      <c r="A647" s="43">
        <v>18</v>
      </c>
      <c r="B647" s="131" t="s">
        <v>781</v>
      </c>
      <c r="C647" s="30"/>
      <c r="D647" s="30"/>
      <c r="E647" s="30"/>
      <c r="F647" s="30">
        <v>696.8</v>
      </c>
      <c r="G647" s="212" t="s">
        <v>635</v>
      </c>
      <c r="H647" s="24">
        <v>11</v>
      </c>
      <c r="I647" s="25">
        <v>696.38851</v>
      </c>
    </row>
    <row r="648" spans="1:9" ht="18.75">
      <c r="A648" s="43">
        <v>19</v>
      </c>
      <c r="B648" s="213" t="s">
        <v>782</v>
      </c>
      <c r="C648" s="30"/>
      <c r="D648" s="30"/>
      <c r="E648" s="30"/>
      <c r="F648" s="30">
        <v>236.8</v>
      </c>
      <c r="G648" s="38">
        <v>43115</v>
      </c>
      <c r="H648" s="27">
        <v>1</v>
      </c>
      <c r="I648" s="28">
        <v>207.29495</v>
      </c>
    </row>
    <row r="649" spans="1:9" ht="37.5">
      <c r="A649" s="43">
        <v>20</v>
      </c>
      <c r="B649" s="213" t="s">
        <v>783</v>
      </c>
      <c r="C649" s="30"/>
      <c r="D649" s="30"/>
      <c r="E649" s="30"/>
      <c r="F649" s="30">
        <v>632</v>
      </c>
      <c r="G649" s="38" t="s">
        <v>483</v>
      </c>
      <c r="H649" s="27">
        <v>12</v>
      </c>
      <c r="I649" s="28">
        <v>631.89459999999997</v>
      </c>
    </row>
    <row r="650" spans="1:9" ht="37.5">
      <c r="A650" s="43">
        <v>21</v>
      </c>
      <c r="B650" s="213" t="s">
        <v>784</v>
      </c>
      <c r="C650" s="30"/>
      <c r="D650" s="30"/>
      <c r="E650" s="30"/>
      <c r="F650" s="30">
        <v>212</v>
      </c>
      <c r="G650" s="38" t="s">
        <v>807</v>
      </c>
      <c r="H650" s="20">
        <v>6</v>
      </c>
      <c r="I650" s="28">
        <v>119.40702999999999</v>
      </c>
    </row>
    <row r="651" spans="1:9" ht="18.75">
      <c r="A651" s="43">
        <v>22</v>
      </c>
      <c r="B651" s="213" t="s">
        <v>785</v>
      </c>
      <c r="C651" s="30"/>
      <c r="D651" s="30"/>
      <c r="E651" s="30"/>
      <c r="F651" s="30">
        <v>37.6</v>
      </c>
      <c r="G651" s="38">
        <v>43137</v>
      </c>
      <c r="H651" s="20">
        <v>1</v>
      </c>
      <c r="I651" s="28">
        <v>17.652759999999997</v>
      </c>
    </row>
    <row r="652" spans="1:9" ht="37.5">
      <c r="A652" s="43">
        <v>23</v>
      </c>
      <c r="B652" s="213" t="s">
        <v>786</v>
      </c>
      <c r="C652" s="30"/>
      <c r="D652" s="30"/>
      <c r="E652" s="30"/>
      <c r="F652" s="30">
        <v>208.4</v>
      </c>
      <c r="G652" s="214" t="s">
        <v>808</v>
      </c>
      <c r="H652" s="42">
        <v>5</v>
      </c>
      <c r="I652" s="25">
        <v>159.38226999999998</v>
      </c>
    </row>
    <row r="653" spans="1:9" ht="37.5">
      <c r="A653" s="43">
        <v>24</v>
      </c>
      <c r="B653" s="213" t="s">
        <v>787</v>
      </c>
      <c r="C653" s="30"/>
      <c r="D653" s="30"/>
      <c r="E653" s="30"/>
      <c r="F653" s="30">
        <v>71.2</v>
      </c>
      <c r="G653" s="212" t="s">
        <v>809</v>
      </c>
      <c r="H653" s="42">
        <v>6</v>
      </c>
      <c r="I653" s="25">
        <v>43.720870000000005</v>
      </c>
    </row>
    <row r="654" spans="1:9" ht="18.75">
      <c r="A654" s="43">
        <v>25</v>
      </c>
      <c r="B654" s="213" t="s">
        <v>788</v>
      </c>
      <c r="C654" s="28"/>
      <c r="D654" s="111"/>
      <c r="E654" s="28"/>
      <c r="F654" s="28">
        <v>127.2</v>
      </c>
      <c r="G654" s="38">
        <v>43147</v>
      </c>
      <c r="H654" s="20">
        <v>6</v>
      </c>
      <c r="I654" s="28">
        <v>119.31195</v>
      </c>
    </row>
    <row r="655" spans="1:9" ht="38.25" thickBot="1">
      <c r="A655" s="43">
        <v>26</v>
      </c>
      <c r="B655" s="131" t="s">
        <v>793</v>
      </c>
      <c r="C655" s="28"/>
      <c r="D655" s="111"/>
      <c r="E655" s="28"/>
      <c r="F655" s="28">
        <v>47.2</v>
      </c>
      <c r="G655" s="38" t="s">
        <v>810</v>
      </c>
      <c r="H655" s="20">
        <v>3</v>
      </c>
      <c r="I655" s="28">
        <v>47.14864</v>
      </c>
    </row>
    <row r="656" spans="1:9" ht="38.25" thickBot="1">
      <c r="A656" s="66"/>
      <c r="B656" s="69" t="s">
        <v>228</v>
      </c>
      <c r="C656" s="48">
        <v>31728.5</v>
      </c>
      <c r="D656" s="48">
        <f>F656</f>
        <v>10576.500000000005</v>
      </c>
      <c r="E656" s="48">
        <f>F656</f>
        <v>10576.500000000005</v>
      </c>
      <c r="F656" s="106">
        <f>SUM(F657:F708)</f>
        <v>10576.500000000005</v>
      </c>
      <c r="G656" s="83"/>
      <c r="H656" s="83"/>
      <c r="I656" s="83">
        <v>8284.2000000000007</v>
      </c>
    </row>
    <row r="657" spans="1:9" ht="37.5">
      <c r="A657" s="43">
        <f>1+A656</f>
        <v>1</v>
      </c>
      <c r="B657" s="102" t="s">
        <v>229</v>
      </c>
      <c r="C657" s="104"/>
      <c r="D657" s="104"/>
      <c r="E657" s="104"/>
      <c r="F657" s="105">
        <v>2543.0720000000001</v>
      </c>
      <c r="G657" s="89" t="s">
        <v>230</v>
      </c>
      <c r="H657" s="109">
        <v>12</v>
      </c>
      <c r="I657" s="110">
        <v>1772.4376500000001</v>
      </c>
    </row>
    <row r="658" spans="1:9" ht="37.5">
      <c r="A658" s="20">
        <f t="shared" ref="A658:A708" si="0">1+A657</f>
        <v>2</v>
      </c>
      <c r="B658" s="86" t="s">
        <v>231</v>
      </c>
      <c r="C658" s="87"/>
      <c r="D658" s="87"/>
      <c r="E658" s="87"/>
      <c r="F658" s="88">
        <v>152.43600000000001</v>
      </c>
      <c r="G658" s="89" t="s">
        <v>232</v>
      </c>
      <c r="H658" s="90">
        <v>2</v>
      </c>
      <c r="I658" s="91">
        <v>152.17266000000001</v>
      </c>
    </row>
    <row r="659" spans="1:9" ht="37.5">
      <c r="A659" s="20">
        <f t="shared" si="0"/>
        <v>3</v>
      </c>
      <c r="B659" s="86" t="s">
        <v>233</v>
      </c>
      <c r="C659" s="87"/>
      <c r="D659" s="87"/>
      <c r="E659" s="87"/>
      <c r="F659" s="88">
        <f>137.211+45.737</f>
        <v>182.94800000000001</v>
      </c>
      <c r="G659" s="89" t="s">
        <v>234</v>
      </c>
      <c r="H659" s="90">
        <v>3</v>
      </c>
      <c r="I659" s="91">
        <v>130.75444999999999</v>
      </c>
    </row>
    <row r="660" spans="1:9" ht="18.75">
      <c r="A660" s="43">
        <f t="shared" si="0"/>
        <v>4</v>
      </c>
      <c r="B660" s="86" t="s">
        <v>235</v>
      </c>
      <c r="C660" s="87"/>
      <c r="D660" s="87"/>
      <c r="E660" s="87"/>
      <c r="F660" s="88">
        <v>196.88800000000001</v>
      </c>
      <c r="G660" s="92"/>
      <c r="H660" s="90"/>
      <c r="I660" s="91"/>
    </row>
    <row r="661" spans="1:9" ht="37.5">
      <c r="A661" s="20">
        <f t="shared" si="0"/>
        <v>5</v>
      </c>
      <c r="B661" s="86" t="s">
        <v>236</v>
      </c>
      <c r="C661" s="87"/>
      <c r="D661" s="87"/>
      <c r="E661" s="87"/>
      <c r="F661" s="88">
        <v>642.86400000000003</v>
      </c>
      <c r="G661" s="89" t="s">
        <v>237</v>
      </c>
      <c r="H661" s="90">
        <v>6</v>
      </c>
      <c r="I661" s="91">
        <v>412.71494000000001</v>
      </c>
    </row>
    <row r="662" spans="1:9" ht="37.5">
      <c r="A662" s="20">
        <f t="shared" si="0"/>
        <v>6</v>
      </c>
      <c r="B662" s="86" t="s">
        <v>238</v>
      </c>
      <c r="C662" s="87"/>
      <c r="D662" s="87"/>
      <c r="E662" s="87"/>
      <c r="F662" s="88">
        <v>866.32799999999997</v>
      </c>
      <c r="G662" s="89" t="s">
        <v>213</v>
      </c>
      <c r="H662" s="90">
        <v>6</v>
      </c>
      <c r="I662" s="91">
        <v>575.08819000000005</v>
      </c>
    </row>
    <row r="663" spans="1:9" ht="18.75">
      <c r="A663" s="43">
        <f t="shared" si="0"/>
        <v>7</v>
      </c>
      <c r="B663" s="86" t="s">
        <v>239</v>
      </c>
      <c r="C663" s="87"/>
      <c r="D663" s="87"/>
      <c r="E663" s="87"/>
      <c r="F663" s="88">
        <v>311.88</v>
      </c>
      <c r="G663" s="93">
        <v>43130</v>
      </c>
      <c r="H663" s="90">
        <v>4</v>
      </c>
      <c r="I663" s="91">
        <v>311.21829000000002</v>
      </c>
    </row>
    <row r="664" spans="1:9" ht="37.5">
      <c r="A664" s="20">
        <f t="shared" si="0"/>
        <v>8</v>
      </c>
      <c r="B664" s="86" t="s">
        <v>240</v>
      </c>
      <c r="C664" s="87"/>
      <c r="D664" s="87"/>
      <c r="E664" s="87"/>
      <c r="F664" s="88">
        <v>299.41199999999998</v>
      </c>
      <c r="G664" s="89" t="s">
        <v>241</v>
      </c>
      <c r="H664" s="90">
        <v>5</v>
      </c>
      <c r="I664" s="91">
        <v>199.67007000000001</v>
      </c>
    </row>
    <row r="665" spans="1:9" ht="37.5">
      <c r="A665" s="20">
        <f t="shared" si="0"/>
        <v>9</v>
      </c>
      <c r="B665" s="86" t="s">
        <v>242</v>
      </c>
      <c r="C665" s="87"/>
      <c r="D665" s="87"/>
      <c r="E665" s="87"/>
      <c r="F665" s="88">
        <v>49.052</v>
      </c>
      <c r="G665" s="89" t="s">
        <v>243</v>
      </c>
      <c r="H665" s="90">
        <v>5</v>
      </c>
      <c r="I665" s="91" t="s">
        <v>1139</v>
      </c>
    </row>
    <row r="666" spans="1:9" ht="37.5">
      <c r="A666" s="43">
        <f t="shared" si="0"/>
        <v>10</v>
      </c>
      <c r="B666" s="86" t="s">
        <v>244</v>
      </c>
      <c r="C666" s="87"/>
      <c r="D666" s="87"/>
      <c r="E666" s="87"/>
      <c r="F666" s="88">
        <v>345.428</v>
      </c>
      <c r="G666" s="89" t="s">
        <v>206</v>
      </c>
      <c r="H666" s="90">
        <v>7</v>
      </c>
      <c r="I666" s="91">
        <v>336.31360999999998</v>
      </c>
    </row>
    <row r="667" spans="1:9" ht="37.5">
      <c r="A667" s="20">
        <f t="shared" si="0"/>
        <v>11</v>
      </c>
      <c r="B667" s="86" t="s">
        <v>245</v>
      </c>
      <c r="C667" s="87"/>
      <c r="D667" s="87"/>
      <c r="E667" s="87"/>
      <c r="F667" s="88">
        <f>258.501+86.167</f>
        <v>344.66800000000001</v>
      </c>
      <c r="G667" s="89" t="s">
        <v>246</v>
      </c>
      <c r="H667" s="90">
        <v>6</v>
      </c>
      <c r="I667" s="91">
        <v>258.54579999999999</v>
      </c>
    </row>
    <row r="668" spans="1:9" ht="37.5">
      <c r="A668" s="20">
        <f t="shared" si="0"/>
        <v>12</v>
      </c>
      <c r="B668" s="310" t="s">
        <v>247</v>
      </c>
      <c r="C668" s="87"/>
      <c r="D668" s="87"/>
      <c r="E668" s="87"/>
      <c r="F668" s="100">
        <v>34.192</v>
      </c>
      <c r="G668" s="311" t="s">
        <v>232</v>
      </c>
      <c r="H668" s="312">
        <v>3</v>
      </c>
      <c r="I668" s="313" t="s">
        <v>1140</v>
      </c>
    </row>
    <row r="669" spans="1:9" ht="37.5">
      <c r="A669" s="43">
        <f t="shared" si="0"/>
        <v>13</v>
      </c>
      <c r="B669" s="86" t="s">
        <v>248</v>
      </c>
      <c r="C669" s="87"/>
      <c r="D669" s="87"/>
      <c r="E669" s="87"/>
      <c r="F669" s="88">
        <v>162.34399999999999</v>
      </c>
      <c r="G669" s="89" t="s">
        <v>249</v>
      </c>
      <c r="H669" s="90">
        <v>5</v>
      </c>
      <c r="I669" s="91" t="s">
        <v>1141</v>
      </c>
    </row>
    <row r="670" spans="1:9" ht="37.5">
      <c r="A670" s="20">
        <f t="shared" si="0"/>
        <v>14</v>
      </c>
      <c r="B670" s="86" t="s">
        <v>250</v>
      </c>
      <c r="C670" s="87"/>
      <c r="D670" s="87"/>
      <c r="E670" s="87"/>
      <c r="F670" s="88">
        <v>116.94</v>
      </c>
      <c r="G670" s="89" t="s">
        <v>251</v>
      </c>
      <c r="H670" s="90">
        <v>2</v>
      </c>
      <c r="I670" s="91">
        <v>113.94412</v>
      </c>
    </row>
    <row r="671" spans="1:9" ht="37.5">
      <c r="A671" s="20">
        <f t="shared" si="0"/>
        <v>15</v>
      </c>
      <c r="B671" s="86" t="s">
        <v>252</v>
      </c>
      <c r="C671" s="87"/>
      <c r="D671" s="87"/>
      <c r="E671" s="87"/>
      <c r="F671" s="88">
        <f>116.682+38.894</f>
        <v>155.57599999999999</v>
      </c>
      <c r="G671" s="89" t="s">
        <v>253</v>
      </c>
      <c r="H671" s="90">
        <v>6</v>
      </c>
      <c r="I671" s="91" t="s">
        <v>1142</v>
      </c>
    </row>
    <row r="672" spans="1:9" ht="37.5">
      <c r="A672" s="43">
        <f t="shared" si="0"/>
        <v>16</v>
      </c>
      <c r="B672" s="86" t="s">
        <v>254</v>
      </c>
      <c r="C672" s="87"/>
      <c r="D672" s="87"/>
      <c r="E672" s="87"/>
      <c r="F672" s="88">
        <v>205.98400000000001</v>
      </c>
      <c r="G672" s="89" t="s">
        <v>50</v>
      </c>
      <c r="H672" s="90">
        <v>4</v>
      </c>
      <c r="I672" s="91">
        <v>205.58777000000001</v>
      </c>
    </row>
    <row r="673" spans="1:9" ht="18.75">
      <c r="A673" s="20">
        <f t="shared" si="0"/>
        <v>17</v>
      </c>
      <c r="B673" s="86" t="s">
        <v>255</v>
      </c>
      <c r="C673" s="87"/>
      <c r="D673" s="87"/>
      <c r="E673" s="87"/>
      <c r="F673" s="88">
        <v>202.83199999999999</v>
      </c>
      <c r="G673" s="89">
        <v>43166</v>
      </c>
      <c r="H673" s="90">
        <v>6</v>
      </c>
      <c r="I673" s="91">
        <v>176.32722000000001</v>
      </c>
    </row>
    <row r="674" spans="1:9" ht="37.5">
      <c r="A674" s="20">
        <f t="shared" si="0"/>
        <v>18</v>
      </c>
      <c r="B674" s="86" t="s">
        <v>256</v>
      </c>
      <c r="C674" s="87"/>
      <c r="D674" s="87"/>
      <c r="E674" s="87"/>
      <c r="F674" s="94">
        <v>263.03199999999998</v>
      </c>
      <c r="G674" s="89" t="s">
        <v>257</v>
      </c>
      <c r="H674" s="90">
        <v>3</v>
      </c>
      <c r="I674" s="91">
        <v>263.03199999999998</v>
      </c>
    </row>
    <row r="675" spans="1:9" ht="37.5">
      <c r="A675" s="43">
        <f t="shared" si="0"/>
        <v>19</v>
      </c>
      <c r="B675" s="86" t="s">
        <v>258</v>
      </c>
      <c r="C675" s="87"/>
      <c r="D675" s="87"/>
      <c r="E675" s="87"/>
      <c r="F675" s="88">
        <v>199.08799999999999</v>
      </c>
      <c r="G675" s="89" t="s">
        <v>259</v>
      </c>
      <c r="H675" s="90">
        <v>3</v>
      </c>
      <c r="I675" s="91">
        <v>129.76759000000001</v>
      </c>
    </row>
    <row r="676" spans="1:9" ht="18.75">
      <c r="A676" s="20">
        <f t="shared" si="0"/>
        <v>20</v>
      </c>
      <c r="B676" s="86" t="s">
        <v>260</v>
      </c>
      <c r="C676" s="87"/>
      <c r="D676" s="87"/>
      <c r="E676" s="87"/>
      <c r="F676" s="88">
        <v>210.14</v>
      </c>
      <c r="G676" s="89">
        <v>43131</v>
      </c>
      <c r="H676" s="90">
        <v>1</v>
      </c>
      <c r="I676" s="91" t="s">
        <v>1146</v>
      </c>
    </row>
    <row r="677" spans="1:9" ht="37.5">
      <c r="A677" s="20">
        <f t="shared" si="0"/>
        <v>21</v>
      </c>
      <c r="B677" s="86" t="s">
        <v>261</v>
      </c>
      <c r="C677" s="87"/>
      <c r="D677" s="87"/>
      <c r="E677" s="87"/>
      <c r="F677" s="88">
        <v>274.66399999999999</v>
      </c>
      <c r="G677" s="89" t="s">
        <v>262</v>
      </c>
      <c r="H677" s="90">
        <v>6</v>
      </c>
      <c r="I677" s="91" t="s">
        <v>1145</v>
      </c>
    </row>
    <row r="678" spans="1:9" ht="37.5">
      <c r="A678" s="43">
        <f t="shared" si="0"/>
        <v>22</v>
      </c>
      <c r="B678" s="86" t="s">
        <v>263</v>
      </c>
      <c r="C678" s="87"/>
      <c r="D678" s="87"/>
      <c r="E678" s="87"/>
      <c r="F678" s="88">
        <v>299.75200000000001</v>
      </c>
      <c r="G678" s="89" t="s">
        <v>264</v>
      </c>
      <c r="H678" s="90">
        <v>7</v>
      </c>
      <c r="I678" s="91">
        <v>283.42799000000002</v>
      </c>
    </row>
    <row r="679" spans="1:9" ht="37.5">
      <c r="A679" s="20">
        <f t="shared" si="0"/>
        <v>23</v>
      </c>
      <c r="B679" s="86" t="s">
        <v>265</v>
      </c>
      <c r="C679" s="87"/>
      <c r="D679" s="87"/>
      <c r="E679" s="87"/>
      <c r="F679" s="88">
        <v>424.096</v>
      </c>
      <c r="G679" s="89" t="s">
        <v>266</v>
      </c>
      <c r="H679" s="90">
        <v>7</v>
      </c>
      <c r="I679" s="91" t="s">
        <v>1143</v>
      </c>
    </row>
    <row r="680" spans="1:9" ht="37.5">
      <c r="A680" s="20">
        <f t="shared" si="0"/>
        <v>24</v>
      </c>
      <c r="B680" s="86" t="s">
        <v>1133</v>
      </c>
      <c r="C680" s="87"/>
      <c r="D680" s="87"/>
      <c r="E680" s="87"/>
      <c r="F680" s="88">
        <v>177.00399999999999</v>
      </c>
      <c r="G680" s="92" t="s">
        <v>267</v>
      </c>
      <c r="H680" s="90">
        <v>2</v>
      </c>
      <c r="I680" s="91">
        <v>175.99365</v>
      </c>
    </row>
    <row r="681" spans="1:9" ht="37.5">
      <c r="A681" s="43">
        <f t="shared" si="0"/>
        <v>25</v>
      </c>
      <c r="B681" s="86" t="s">
        <v>268</v>
      </c>
      <c r="C681" s="87"/>
      <c r="D681" s="87"/>
      <c r="E681" s="87"/>
      <c r="F681" s="88">
        <v>357.25200000000001</v>
      </c>
      <c r="G681" s="95" t="s">
        <v>259</v>
      </c>
      <c r="H681" s="90">
        <v>3</v>
      </c>
      <c r="I681" s="91">
        <v>291.11619999999999</v>
      </c>
    </row>
    <row r="682" spans="1:9" ht="18.75">
      <c r="A682" s="20">
        <f t="shared" si="0"/>
        <v>26</v>
      </c>
      <c r="B682" s="86" t="s">
        <v>269</v>
      </c>
      <c r="C682" s="87"/>
      <c r="D682" s="87"/>
      <c r="E682" s="87"/>
      <c r="F682" s="88">
        <v>135.892</v>
      </c>
      <c r="G682" s="92"/>
      <c r="H682" s="90"/>
      <c r="I682" s="91"/>
    </row>
    <row r="683" spans="1:9" ht="37.5">
      <c r="A683" s="20">
        <f t="shared" si="0"/>
        <v>27</v>
      </c>
      <c r="B683" s="97" t="s">
        <v>270</v>
      </c>
      <c r="C683" s="98"/>
      <c r="D683" s="98"/>
      <c r="E683" s="98"/>
      <c r="F683" s="88">
        <v>84.652000000000001</v>
      </c>
      <c r="G683" s="89" t="s">
        <v>271</v>
      </c>
      <c r="H683" s="90">
        <v>2</v>
      </c>
      <c r="I683" s="91">
        <v>84.612610000000004</v>
      </c>
    </row>
    <row r="684" spans="1:9" ht="18.75">
      <c r="A684" s="43">
        <f t="shared" si="0"/>
        <v>28</v>
      </c>
      <c r="B684" s="97" t="s">
        <v>272</v>
      </c>
      <c r="C684" s="98"/>
      <c r="D684" s="98"/>
      <c r="E684" s="98"/>
      <c r="F684" s="88">
        <v>32.756</v>
      </c>
      <c r="G684" s="89">
        <v>43151</v>
      </c>
      <c r="H684" s="90">
        <v>1</v>
      </c>
      <c r="I684" s="91">
        <v>23.411650000000002</v>
      </c>
    </row>
    <row r="685" spans="1:9" ht="37.5">
      <c r="A685" s="20">
        <f t="shared" si="0"/>
        <v>29</v>
      </c>
      <c r="B685" s="97" t="s">
        <v>273</v>
      </c>
      <c r="C685" s="98"/>
      <c r="D685" s="98"/>
      <c r="E685" s="98"/>
      <c r="F685" s="88">
        <v>13.084</v>
      </c>
      <c r="G685" s="89" t="s">
        <v>274</v>
      </c>
      <c r="H685" s="90">
        <v>1</v>
      </c>
      <c r="I685" s="91">
        <v>13.036250000000001</v>
      </c>
    </row>
    <row r="686" spans="1:9" ht="18.75">
      <c r="A686" s="20">
        <f t="shared" si="0"/>
        <v>30</v>
      </c>
      <c r="B686" s="97" t="s">
        <v>275</v>
      </c>
      <c r="C686" s="98"/>
      <c r="D686" s="98"/>
      <c r="E686" s="98"/>
      <c r="F686" s="88">
        <v>87.424000000000007</v>
      </c>
      <c r="G686" s="92"/>
      <c r="H686" s="90"/>
      <c r="I686" s="91"/>
    </row>
    <row r="687" spans="1:9" ht="18.75">
      <c r="A687" s="43">
        <f t="shared" si="0"/>
        <v>31</v>
      </c>
      <c r="B687" s="97" t="s">
        <v>276</v>
      </c>
      <c r="C687" s="98"/>
      <c r="D687" s="98"/>
      <c r="E687" s="98"/>
      <c r="F687" s="88">
        <f>45.84+15.28</f>
        <v>61.120000000000005</v>
      </c>
      <c r="G687" s="92"/>
      <c r="H687" s="90"/>
      <c r="I687" s="91"/>
    </row>
    <row r="688" spans="1:9" ht="18.75">
      <c r="A688" s="20">
        <f t="shared" si="0"/>
        <v>32</v>
      </c>
      <c r="B688" s="97" t="s">
        <v>277</v>
      </c>
      <c r="C688" s="98"/>
      <c r="D688" s="98"/>
      <c r="E688" s="98"/>
      <c r="F688" s="88">
        <f>44.817+14.939</f>
        <v>59.756</v>
      </c>
      <c r="G688" s="92"/>
      <c r="H688" s="90"/>
      <c r="I688" s="91"/>
    </row>
    <row r="689" spans="1:9" ht="18.75">
      <c r="A689" s="20">
        <f t="shared" si="0"/>
        <v>33</v>
      </c>
      <c r="B689" s="97" t="s">
        <v>278</v>
      </c>
      <c r="C689" s="98"/>
      <c r="D689" s="98"/>
      <c r="E689" s="98"/>
      <c r="F689" s="88">
        <f>16.857+5.619</f>
        <v>22.475999999999999</v>
      </c>
      <c r="G689" s="92"/>
      <c r="H689" s="90"/>
      <c r="I689" s="91"/>
    </row>
    <row r="690" spans="1:9" ht="18.75">
      <c r="A690" s="43">
        <f t="shared" si="0"/>
        <v>34</v>
      </c>
      <c r="B690" s="97" t="s">
        <v>279</v>
      </c>
      <c r="C690" s="98"/>
      <c r="D690" s="98"/>
      <c r="E690" s="98"/>
      <c r="F690" s="88">
        <v>33.863999999999997</v>
      </c>
      <c r="G690" s="92"/>
      <c r="H690" s="90"/>
      <c r="I690" s="91"/>
    </row>
    <row r="691" spans="1:9" ht="37.5">
      <c r="A691" s="20">
        <f t="shared" si="0"/>
        <v>35</v>
      </c>
      <c r="B691" s="97" t="s">
        <v>280</v>
      </c>
      <c r="C691" s="98"/>
      <c r="D691" s="98"/>
      <c r="E691" s="98"/>
      <c r="F691" s="88">
        <v>258.86399999999998</v>
      </c>
      <c r="G691" s="89" t="s">
        <v>281</v>
      </c>
      <c r="H691" s="90">
        <v>5</v>
      </c>
      <c r="I691" s="91" t="s">
        <v>1144</v>
      </c>
    </row>
    <row r="692" spans="1:9" ht="18.75">
      <c r="A692" s="20">
        <f t="shared" si="0"/>
        <v>36</v>
      </c>
      <c r="B692" s="97" t="s">
        <v>282</v>
      </c>
      <c r="C692" s="98"/>
      <c r="D692" s="98"/>
      <c r="E692" s="98"/>
      <c r="F692" s="88">
        <v>13.708</v>
      </c>
      <c r="G692" s="92"/>
      <c r="H692" s="90"/>
      <c r="I692" s="91"/>
    </row>
    <row r="693" spans="1:9" ht="18.75">
      <c r="A693" s="43">
        <f t="shared" si="0"/>
        <v>37</v>
      </c>
      <c r="B693" s="97" t="s">
        <v>283</v>
      </c>
      <c r="C693" s="98"/>
      <c r="D693" s="98"/>
      <c r="E693" s="98"/>
      <c r="F693" s="88">
        <v>41.404000000000003</v>
      </c>
      <c r="G693" s="89">
        <v>43174</v>
      </c>
      <c r="H693" s="90">
        <v>1</v>
      </c>
      <c r="I693" s="91">
        <v>30.21133</v>
      </c>
    </row>
    <row r="694" spans="1:9" ht="18.75">
      <c r="A694" s="20">
        <f t="shared" si="0"/>
        <v>38</v>
      </c>
      <c r="B694" s="97" t="s">
        <v>284</v>
      </c>
      <c r="C694" s="98"/>
      <c r="D694" s="98"/>
      <c r="E694" s="98"/>
      <c r="F694" s="88">
        <v>33.323999999999998</v>
      </c>
      <c r="G694" s="92"/>
      <c r="H694" s="90"/>
      <c r="I694" s="91"/>
    </row>
    <row r="695" spans="1:9" ht="18.75">
      <c r="A695" s="20">
        <f t="shared" si="0"/>
        <v>39</v>
      </c>
      <c r="B695" s="97" t="s">
        <v>285</v>
      </c>
      <c r="C695" s="98"/>
      <c r="D695" s="98"/>
      <c r="E695" s="98"/>
      <c r="F695" s="88">
        <v>36.72</v>
      </c>
      <c r="G695" s="92"/>
      <c r="H695" s="90"/>
      <c r="I695" s="91"/>
    </row>
    <row r="696" spans="1:9" ht="18.75">
      <c r="A696" s="43">
        <f t="shared" si="0"/>
        <v>40</v>
      </c>
      <c r="B696" s="97" t="s">
        <v>286</v>
      </c>
      <c r="C696" s="98"/>
      <c r="D696" s="98"/>
      <c r="E696" s="98"/>
      <c r="F696" s="88">
        <v>135.13200000000001</v>
      </c>
      <c r="G696" s="92"/>
      <c r="H696" s="90"/>
      <c r="I696" s="91"/>
    </row>
    <row r="697" spans="1:9" ht="18.75">
      <c r="A697" s="20">
        <f t="shared" si="0"/>
        <v>41</v>
      </c>
      <c r="B697" s="99" t="s">
        <v>287</v>
      </c>
      <c r="C697" s="98"/>
      <c r="D697" s="98"/>
      <c r="E697" s="98"/>
      <c r="F697" s="100">
        <v>188.036</v>
      </c>
      <c r="G697" s="92"/>
      <c r="H697" s="90"/>
      <c r="I697" s="91"/>
    </row>
    <row r="698" spans="1:9" ht="18.75">
      <c r="A698" s="20">
        <f t="shared" si="0"/>
        <v>42</v>
      </c>
      <c r="B698" s="97" t="s">
        <v>288</v>
      </c>
      <c r="C698" s="98"/>
      <c r="D698" s="98"/>
      <c r="E698" s="98"/>
      <c r="F698" s="88">
        <v>15.736000000000001</v>
      </c>
      <c r="G698" s="92"/>
      <c r="H698" s="90"/>
      <c r="I698" s="91"/>
    </row>
    <row r="699" spans="1:9" ht="18.75">
      <c r="A699" s="43">
        <f t="shared" si="0"/>
        <v>43</v>
      </c>
      <c r="B699" s="97" t="s">
        <v>289</v>
      </c>
      <c r="C699" s="98"/>
      <c r="D699" s="98"/>
      <c r="E699" s="98"/>
      <c r="F699" s="88">
        <f>28.017+9.339</f>
        <v>37.356000000000002</v>
      </c>
      <c r="G699" s="92"/>
      <c r="H699" s="90"/>
      <c r="I699" s="91"/>
    </row>
    <row r="700" spans="1:9" ht="18.75">
      <c r="A700" s="20">
        <f t="shared" si="0"/>
        <v>44</v>
      </c>
      <c r="B700" s="97" t="s">
        <v>290</v>
      </c>
      <c r="C700" s="98"/>
      <c r="D700" s="98"/>
      <c r="E700" s="98"/>
      <c r="F700" s="88">
        <f>17.037+5.679</f>
        <v>22.716000000000001</v>
      </c>
      <c r="G700" s="92"/>
      <c r="H700" s="90"/>
      <c r="I700" s="91"/>
    </row>
    <row r="701" spans="1:9" ht="18.75">
      <c r="A701" s="20">
        <f t="shared" si="0"/>
        <v>45</v>
      </c>
      <c r="B701" s="97" t="s">
        <v>291</v>
      </c>
      <c r="C701" s="98"/>
      <c r="D701" s="98"/>
      <c r="E701" s="98"/>
      <c r="F701" s="88">
        <v>27.263999999999999</v>
      </c>
      <c r="G701" s="92"/>
      <c r="H701" s="90"/>
      <c r="I701" s="91"/>
    </row>
    <row r="702" spans="1:9" ht="18.75">
      <c r="A702" s="43">
        <f t="shared" si="0"/>
        <v>46</v>
      </c>
      <c r="B702" s="97" t="s">
        <v>292</v>
      </c>
      <c r="C702" s="98"/>
      <c r="D702" s="98"/>
      <c r="E702" s="98"/>
      <c r="F702" s="88">
        <v>62.811999999999998</v>
      </c>
      <c r="G702" s="92"/>
      <c r="H702" s="90"/>
      <c r="I702" s="91"/>
    </row>
    <row r="703" spans="1:9" ht="18.75">
      <c r="A703" s="20">
        <f t="shared" si="0"/>
        <v>47</v>
      </c>
      <c r="B703" s="97" t="s">
        <v>293</v>
      </c>
      <c r="C703" s="98"/>
      <c r="D703" s="98"/>
      <c r="E703" s="98"/>
      <c r="F703" s="88">
        <v>3.1520000000000001</v>
      </c>
      <c r="G703" s="92"/>
      <c r="H703" s="90"/>
      <c r="I703" s="91"/>
    </row>
    <row r="704" spans="1:9" ht="18.75">
      <c r="A704" s="20">
        <f t="shared" si="0"/>
        <v>48</v>
      </c>
      <c r="B704" s="97" t="s">
        <v>294</v>
      </c>
      <c r="C704" s="98"/>
      <c r="D704" s="98"/>
      <c r="E704" s="98"/>
      <c r="F704" s="88">
        <v>37.6</v>
      </c>
      <c r="G704" s="92"/>
      <c r="H704" s="90"/>
      <c r="I704" s="91"/>
    </row>
    <row r="705" spans="1:9" ht="18.75">
      <c r="A705" s="43">
        <f t="shared" si="0"/>
        <v>49</v>
      </c>
      <c r="B705" s="97" t="s">
        <v>295</v>
      </c>
      <c r="C705" s="98"/>
      <c r="D705" s="98"/>
      <c r="E705" s="98"/>
      <c r="F705" s="88">
        <v>51.76</v>
      </c>
      <c r="G705" s="92"/>
      <c r="H705" s="90"/>
      <c r="I705" s="91"/>
    </row>
    <row r="706" spans="1:9" ht="18.75">
      <c r="A706" s="20">
        <f t="shared" si="0"/>
        <v>50</v>
      </c>
      <c r="B706" s="97" t="s">
        <v>296</v>
      </c>
      <c r="C706" s="98"/>
      <c r="D706" s="98"/>
      <c r="E706" s="98"/>
      <c r="F706" s="88">
        <f>3.579+1.193</f>
        <v>4.7720000000000002</v>
      </c>
      <c r="G706" s="89">
        <v>43185</v>
      </c>
      <c r="H706" s="90">
        <v>1</v>
      </c>
      <c r="I706" s="91">
        <v>0</v>
      </c>
    </row>
    <row r="707" spans="1:9" ht="18.75">
      <c r="A707" s="20">
        <f t="shared" si="0"/>
        <v>51</v>
      </c>
      <c r="B707" s="99" t="s">
        <v>415</v>
      </c>
      <c r="C707" s="98"/>
      <c r="D707" s="98"/>
      <c r="E707" s="98"/>
      <c r="F707" s="100">
        <v>42.323999999999998</v>
      </c>
      <c r="G707" s="92"/>
      <c r="H707" s="90"/>
      <c r="I707" s="91"/>
    </row>
    <row r="708" spans="1:9" ht="19.5" thickBot="1">
      <c r="A708" s="43">
        <f t="shared" si="0"/>
        <v>52</v>
      </c>
      <c r="B708" s="134" t="s">
        <v>416</v>
      </c>
      <c r="C708" s="136"/>
      <c r="D708" s="136"/>
      <c r="E708" s="136"/>
      <c r="F708" s="137">
        <v>14.923999999999999</v>
      </c>
      <c r="G708" s="138"/>
      <c r="H708" s="139"/>
      <c r="I708" s="140"/>
    </row>
    <row r="709" spans="1:9" ht="57" thickBot="1">
      <c r="A709" s="46"/>
      <c r="B709" s="47" t="s">
        <v>414</v>
      </c>
      <c r="C709" s="48">
        <v>23402.400000000001</v>
      </c>
      <c r="D709" s="48">
        <v>7800.8</v>
      </c>
      <c r="E709" s="48">
        <v>7800.8</v>
      </c>
      <c r="F709" s="48">
        <v>7800.8</v>
      </c>
      <c r="G709" s="48"/>
      <c r="H709" s="129"/>
      <c r="I709" s="141">
        <v>6130.4</v>
      </c>
    </row>
    <row r="710" spans="1:9" ht="37.5">
      <c r="A710" s="43">
        <v>1</v>
      </c>
      <c r="B710" s="135" t="s">
        <v>417</v>
      </c>
      <c r="C710" s="45"/>
      <c r="D710" s="45"/>
      <c r="E710" s="45"/>
      <c r="F710" s="30">
        <v>2201.5</v>
      </c>
      <c r="G710" s="26" t="s">
        <v>432</v>
      </c>
      <c r="H710" s="29">
        <v>14</v>
      </c>
      <c r="I710" s="28">
        <v>1478.2</v>
      </c>
    </row>
    <row r="711" spans="1:9" ht="37.5">
      <c r="A711" s="20">
        <v>2</v>
      </c>
      <c r="B711" s="131" t="s">
        <v>418</v>
      </c>
      <c r="C711" s="22"/>
      <c r="D711" s="22"/>
      <c r="E711" s="22"/>
      <c r="F711" s="28">
        <v>62.4</v>
      </c>
      <c r="G711" s="38" t="s">
        <v>433</v>
      </c>
      <c r="H711" s="27">
        <v>1</v>
      </c>
      <c r="I711" s="28">
        <v>60.4</v>
      </c>
    </row>
    <row r="712" spans="1:9" ht="37.5">
      <c r="A712" s="20">
        <v>3</v>
      </c>
      <c r="B712" s="131" t="s">
        <v>419</v>
      </c>
      <c r="C712" s="22"/>
      <c r="D712" s="22"/>
      <c r="E712" s="22"/>
      <c r="F712" s="28">
        <v>152</v>
      </c>
      <c r="G712" s="38" t="s">
        <v>45</v>
      </c>
      <c r="H712" s="27">
        <v>3</v>
      </c>
      <c r="I712" s="28">
        <v>151.6</v>
      </c>
    </row>
    <row r="713" spans="1:9" ht="37.5">
      <c r="A713" s="20">
        <v>4</v>
      </c>
      <c r="B713" s="131" t="s">
        <v>420</v>
      </c>
      <c r="C713" s="22"/>
      <c r="D713" s="22"/>
      <c r="E713" s="22"/>
      <c r="F713" s="28">
        <v>227.6</v>
      </c>
      <c r="G713" s="38" t="s">
        <v>434</v>
      </c>
      <c r="H713" s="27">
        <v>1</v>
      </c>
      <c r="I713" s="28">
        <v>227.6</v>
      </c>
    </row>
    <row r="714" spans="1:9" ht="37.5">
      <c r="A714" s="20">
        <v>5</v>
      </c>
      <c r="B714" s="131" t="s">
        <v>421</v>
      </c>
      <c r="C714" s="22"/>
      <c r="D714" s="22"/>
      <c r="E714" s="22"/>
      <c r="F714" s="28">
        <v>360.4</v>
      </c>
      <c r="G714" s="38" t="s">
        <v>435</v>
      </c>
      <c r="H714" s="27">
        <v>4</v>
      </c>
      <c r="I714" s="28">
        <v>298.7</v>
      </c>
    </row>
    <row r="715" spans="1:9" ht="37.5">
      <c r="A715" s="20">
        <v>6</v>
      </c>
      <c r="B715" s="131" t="s">
        <v>422</v>
      </c>
      <c r="C715" s="22"/>
      <c r="D715" s="22"/>
      <c r="E715" s="22"/>
      <c r="F715" s="28">
        <v>649.4</v>
      </c>
      <c r="G715" s="38" t="s">
        <v>436</v>
      </c>
      <c r="H715" s="27">
        <v>7</v>
      </c>
      <c r="I715" s="28">
        <v>531.79999999999995</v>
      </c>
    </row>
    <row r="716" spans="1:9" ht="37.5">
      <c r="A716" s="20">
        <v>7</v>
      </c>
      <c r="B716" s="131" t="s">
        <v>423</v>
      </c>
      <c r="C716" s="22"/>
      <c r="D716" s="22"/>
      <c r="E716" s="22"/>
      <c r="F716" s="28">
        <v>592.9</v>
      </c>
      <c r="G716" s="38" t="s">
        <v>437</v>
      </c>
      <c r="H716" s="27">
        <v>3</v>
      </c>
      <c r="I716" s="28">
        <v>401.3</v>
      </c>
    </row>
    <row r="717" spans="1:9" ht="37.5">
      <c r="A717" s="20">
        <v>8</v>
      </c>
      <c r="B717" s="131" t="s">
        <v>424</v>
      </c>
      <c r="C717" s="22"/>
      <c r="D717" s="22"/>
      <c r="E717" s="22"/>
      <c r="F717" s="28">
        <v>595.6</v>
      </c>
      <c r="G717" s="38" t="s">
        <v>438</v>
      </c>
      <c r="H717" s="27">
        <v>12</v>
      </c>
      <c r="I717" s="28">
        <v>594.6</v>
      </c>
    </row>
    <row r="718" spans="1:9" ht="37.5">
      <c r="A718" s="20">
        <v>9</v>
      </c>
      <c r="B718" s="131" t="s">
        <v>425</v>
      </c>
      <c r="C718" s="22"/>
      <c r="D718" s="22"/>
      <c r="E718" s="22"/>
      <c r="F718" s="28">
        <v>841.2</v>
      </c>
      <c r="G718" s="38" t="s">
        <v>439</v>
      </c>
      <c r="H718" s="27">
        <v>16</v>
      </c>
      <c r="I718" s="28">
        <v>666</v>
      </c>
    </row>
    <row r="719" spans="1:9" ht="37.5">
      <c r="A719" s="20">
        <v>10</v>
      </c>
      <c r="B719" s="131" t="s">
        <v>426</v>
      </c>
      <c r="C719" s="22"/>
      <c r="D719" s="22"/>
      <c r="E719" s="22"/>
      <c r="F719" s="28">
        <v>197.6</v>
      </c>
      <c r="G719" s="38" t="s">
        <v>440</v>
      </c>
      <c r="H719" s="27">
        <v>1</v>
      </c>
      <c r="I719" s="28">
        <v>133.19999999999999</v>
      </c>
    </row>
    <row r="720" spans="1:9" ht="37.5">
      <c r="A720" s="20">
        <v>11</v>
      </c>
      <c r="B720" s="131" t="s">
        <v>427</v>
      </c>
      <c r="C720" s="22"/>
      <c r="D720" s="22"/>
      <c r="E720" s="22"/>
      <c r="F720" s="28">
        <v>685.8</v>
      </c>
      <c r="G720" s="38" t="s">
        <v>441</v>
      </c>
      <c r="H720" s="27">
        <v>2</v>
      </c>
      <c r="I720" s="28">
        <v>512.4</v>
      </c>
    </row>
    <row r="721" spans="1:9" ht="37.5">
      <c r="A721" s="20">
        <v>12</v>
      </c>
      <c r="B721" s="131" t="s">
        <v>428</v>
      </c>
      <c r="C721" s="22"/>
      <c r="D721" s="22"/>
      <c r="E721" s="22"/>
      <c r="F721" s="28">
        <v>578.5</v>
      </c>
      <c r="G721" s="38" t="s">
        <v>442</v>
      </c>
      <c r="H721" s="27">
        <v>7</v>
      </c>
      <c r="I721" s="28">
        <v>578.5</v>
      </c>
    </row>
    <row r="722" spans="1:9" ht="37.5">
      <c r="A722" s="20">
        <v>13</v>
      </c>
      <c r="B722" s="131" t="s">
        <v>429</v>
      </c>
      <c r="C722" s="22"/>
      <c r="D722" s="22"/>
      <c r="E722" s="22"/>
      <c r="F722" s="28">
        <v>399.8</v>
      </c>
      <c r="G722" s="38" t="s">
        <v>443</v>
      </c>
      <c r="H722" s="27">
        <v>10</v>
      </c>
      <c r="I722" s="28">
        <v>258.7</v>
      </c>
    </row>
    <row r="723" spans="1:9" ht="37.5">
      <c r="A723" s="20">
        <v>14</v>
      </c>
      <c r="B723" s="131" t="s">
        <v>430</v>
      </c>
      <c r="C723" s="22"/>
      <c r="D723" s="22"/>
      <c r="E723" s="22"/>
      <c r="F723" s="28">
        <v>67.3</v>
      </c>
      <c r="G723" s="38" t="s">
        <v>444</v>
      </c>
      <c r="H723" s="27">
        <v>2</v>
      </c>
      <c r="I723" s="28">
        <v>50.8</v>
      </c>
    </row>
    <row r="724" spans="1:9" ht="38.25" thickBot="1">
      <c r="A724" s="65">
        <v>15</v>
      </c>
      <c r="B724" s="132" t="s">
        <v>431</v>
      </c>
      <c r="C724" s="70"/>
      <c r="D724" s="130"/>
      <c r="E724" s="70"/>
      <c r="F724" s="72">
        <v>188.8</v>
      </c>
      <c r="G724" s="133" t="s">
        <v>445</v>
      </c>
      <c r="H724" s="74">
        <v>1</v>
      </c>
      <c r="I724" s="72">
        <v>186.6</v>
      </c>
    </row>
    <row r="725" spans="1:9" ht="57" thickBot="1">
      <c r="A725" s="46"/>
      <c r="B725" s="47" t="s">
        <v>61</v>
      </c>
      <c r="C725" s="48">
        <v>26631.200000000001</v>
      </c>
      <c r="D725" s="48">
        <v>8876.8359999999993</v>
      </c>
      <c r="E725" s="48">
        <v>8876.8359999999993</v>
      </c>
      <c r="F725" s="48">
        <f>SUM(F726:F752)</f>
        <v>8876.8359999999993</v>
      </c>
      <c r="G725" s="51"/>
      <c r="H725" s="52"/>
      <c r="I725" s="48">
        <f>SUM(I726:I752)</f>
        <v>7740.4376999999995</v>
      </c>
    </row>
    <row r="726" spans="1:9" ht="37.5">
      <c r="A726" s="43">
        <v>1</v>
      </c>
      <c r="B726" s="50" t="s">
        <v>62</v>
      </c>
      <c r="C726" s="30"/>
      <c r="D726" s="30"/>
      <c r="E726" s="30"/>
      <c r="F726" s="30">
        <v>2828.1500000000005</v>
      </c>
      <c r="G726" s="26" t="s">
        <v>87</v>
      </c>
      <c r="H726" s="29">
        <v>14</v>
      </c>
      <c r="I726" s="30">
        <v>2813.63</v>
      </c>
    </row>
    <row r="727" spans="1:9" ht="37.5">
      <c r="A727" s="43">
        <v>2</v>
      </c>
      <c r="B727" s="50" t="s">
        <v>63</v>
      </c>
      <c r="C727" s="30"/>
      <c r="D727" s="30"/>
      <c r="E727" s="30"/>
      <c r="F727" s="30">
        <v>509.75299999999999</v>
      </c>
      <c r="G727" s="26" t="s">
        <v>88</v>
      </c>
      <c r="H727" s="29">
        <v>9</v>
      </c>
      <c r="I727" s="30">
        <v>408.27</v>
      </c>
    </row>
    <row r="728" spans="1:9" ht="37.5">
      <c r="A728" s="43">
        <v>3</v>
      </c>
      <c r="B728" s="50" t="s">
        <v>64</v>
      </c>
      <c r="C728" s="30"/>
      <c r="D728" s="30"/>
      <c r="E728" s="30"/>
      <c r="F728" s="30">
        <v>427.98899999999998</v>
      </c>
      <c r="G728" s="26" t="s">
        <v>89</v>
      </c>
      <c r="H728" s="29">
        <v>2</v>
      </c>
      <c r="I728" s="30">
        <v>382.87</v>
      </c>
    </row>
    <row r="729" spans="1:9" ht="37.5">
      <c r="A729" s="43">
        <v>4</v>
      </c>
      <c r="B729" s="50" t="s">
        <v>67</v>
      </c>
      <c r="C729" s="30"/>
      <c r="D729" s="30"/>
      <c r="E729" s="30"/>
      <c r="F729" s="30">
        <v>305.99</v>
      </c>
      <c r="G729" s="26" t="s">
        <v>90</v>
      </c>
      <c r="H729" s="29">
        <v>2</v>
      </c>
      <c r="I729" s="30">
        <v>305.99</v>
      </c>
    </row>
    <row r="730" spans="1:9" ht="37.5">
      <c r="A730" s="43">
        <v>5</v>
      </c>
      <c r="B730" s="50" t="s">
        <v>68</v>
      </c>
      <c r="C730" s="30"/>
      <c r="D730" s="30"/>
      <c r="E730" s="30"/>
      <c r="F730" s="30">
        <v>216.65899999999999</v>
      </c>
      <c r="G730" s="26" t="s">
        <v>91</v>
      </c>
      <c r="H730" s="29">
        <v>2</v>
      </c>
      <c r="I730" s="30">
        <v>134.1</v>
      </c>
    </row>
    <row r="731" spans="1:9" ht="37.5">
      <c r="A731" s="43">
        <v>6</v>
      </c>
      <c r="B731" s="50" t="s">
        <v>69</v>
      </c>
      <c r="C731" s="30"/>
      <c r="D731" s="30"/>
      <c r="E731" s="30"/>
      <c r="F731" s="30">
        <v>311.32499999999999</v>
      </c>
      <c r="G731" s="26" t="s">
        <v>92</v>
      </c>
      <c r="H731" s="29">
        <v>1</v>
      </c>
      <c r="I731" s="30">
        <v>266.32097999999996</v>
      </c>
    </row>
    <row r="732" spans="1:9" ht="18.75">
      <c r="A732" s="43">
        <v>7</v>
      </c>
      <c r="B732" s="50" t="s">
        <v>70</v>
      </c>
      <c r="C732" s="30"/>
      <c r="D732" s="30"/>
      <c r="E732" s="30"/>
      <c r="F732" s="30">
        <v>116.66300000000001</v>
      </c>
      <c r="G732" s="26">
        <v>43123</v>
      </c>
      <c r="H732" s="29">
        <v>1</v>
      </c>
      <c r="I732" s="30">
        <v>116.62385</v>
      </c>
    </row>
    <row r="733" spans="1:9" ht="18.75">
      <c r="A733" s="43">
        <v>8</v>
      </c>
      <c r="B733" s="50" t="s">
        <v>71</v>
      </c>
      <c r="C733" s="30"/>
      <c r="D733" s="30"/>
      <c r="E733" s="30"/>
      <c r="F733" s="30">
        <v>252.66</v>
      </c>
      <c r="G733" s="26">
        <v>43125</v>
      </c>
      <c r="H733" s="29">
        <v>2</v>
      </c>
      <c r="I733" s="30">
        <v>199.47113000000002</v>
      </c>
    </row>
    <row r="734" spans="1:9" ht="18.75">
      <c r="A734" s="43">
        <v>9</v>
      </c>
      <c r="B734" s="50" t="s">
        <v>72</v>
      </c>
      <c r="C734" s="30"/>
      <c r="D734" s="30"/>
      <c r="E734" s="30"/>
      <c r="F734" s="30">
        <v>265.66000000000003</v>
      </c>
      <c r="G734" s="26">
        <v>43119</v>
      </c>
      <c r="H734" s="29">
        <v>4</v>
      </c>
      <c r="I734" s="30">
        <v>178.51174</v>
      </c>
    </row>
    <row r="735" spans="1:9" ht="18.75">
      <c r="A735" s="43">
        <v>10</v>
      </c>
      <c r="B735" s="50" t="s">
        <v>73</v>
      </c>
      <c r="C735" s="30"/>
      <c r="D735" s="30"/>
      <c r="E735" s="30"/>
      <c r="F735" s="30">
        <v>373.71999999999997</v>
      </c>
      <c r="G735" s="26">
        <v>43125</v>
      </c>
      <c r="H735" s="29">
        <v>2</v>
      </c>
      <c r="I735" s="30">
        <v>307.51</v>
      </c>
    </row>
    <row r="736" spans="1:9" ht="18.75">
      <c r="A736" s="43">
        <v>11</v>
      </c>
      <c r="B736" s="50" t="s">
        <v>74</v>
      </c>
      <c r="C736" s="30"/>
      <c r="D736" s="30"/>
      <c r="E736" s="30"/>
      <c r="F736" s="30">
        <v>169.161</v>
      </c>
      <c r="G736" s="26">
        <v>43136</v>
      </c>
      <c r="H736" s="29">
        <v>1</v>
      </c>
      <c r="I736" s="30">
        <v>155.22</v>
      </c>
    </row>
    <row r="737" spans="1:9" ht="37.5">
      <c r="A737" s="43">
        <v>12</v>
      </c>
      <c r="B737" s="50" t="s">
        <v>75</v>
      </c>
      <c r="C737" s="30"/>
      <c r="D737" s="30"/>
      <c r="E737" s="30"/>
      <c r="F737" s="30">
        <v>185.49499999999998</v>
      </c>
      <c r="G737" s="26" t="s">
        <v>93</v>
      </c>
      <c r="H737" s="29">
        <v>2</v>
      </c>
      <c r="I737" s="30">
        <v>147.1</v>
      </c>
    </row>
    <row r="738" spans="1:9" ht="37.5">
      <c r="A738" s="43">
        <v>13</v>
      </c>
      <c r="B738" s="50" t="s">
        <v>76</v>
      </c>
      <c r="C738" s="30"/>
      <c r="D738" s="30"/>
      <c r="E738" s="30"/>
      <c r="F738" s="30">
        <v>156.661</v>
      </c>
      <c r="G738" s="26" t="s">
        <v>94</v>
      </c>
      <c r="H738" s="29">
        <v>3</v>
      </c>
      <c r="I738" s="30">
        <v>152.03</v>
      </c>
    </row>
    <row r="739" spans="1:9" ht="18.75">
      <c r="A739" s="43">
        <v>14</v>
      </c>
      <c r="B739" s="50" t="s">
        <v>77</v>
      </c>
      <c r="C739" s="30"/>
      <c r="D739" s="30"/>
      <c r="E739" s="30"/>
      <c r="F739" s="30">
        <v>282.32400000000001</v>
      </c>
      <c r="G739" s="26">
        <v>43132</v>
      </c>
      <c r="H739" s="29">
        <v>4</v>
      </c>
      <c r="I739" s="30">
        <v>216.7</v>
      </c>
    </row>
    <row r="740" spans="1:9" ht="18.75">
      <c r="A740" s="43">
        <v>15</v>
      </c>
      <c r="B740" s="50" t="s">
        <v>78</v>
      </c>
      <c r="C740" s="30"/>
      <c r="D740" s="30"/>
      <c r="E740" s="30"/>
      <c r="F740" s="30">
        <v>292.65899999999999</v>
      </c>
      <c r="G740" s="26">
        <v>43130</v>
      </c>
      <c r="H740" s="29">
        <v>3</v>
      </c>
      <c r="I740" s="30">
        <v>178.58</v>
      </c>
    </row>
    <row r="741" spans="1:9" ht="37.5">
      <c r="A741" s="43">
        <v>16</v>
      </c>
      <c r="B741" s="50" t="s">
        <v>79</v>
      </c>
      <c r="C741" s="30"/>
      <c r="D741" s="30"/>
      <c r="E741" s="30"/>
      <c r="F741" s="30">
        <v>246.16</v>
      </c>
      <c r="G741" s="26" t="s">
        <v>95</v>
      </c>
      <c r="H741" s="29">
        <v>4</v>
      </c>
      <c r="I741" s="30">
        <v>220.16</v>
      </c>
    </row>
    <row r="742" spans="1:9" ht="18.75">
      <c r="A742" s="43">
        <v>17</v>
      </c>
      <c r="B742" s="50" t="s">
        <v>80</v>
      </c>
      <c r="C742" s="30"/>
      <c r="D742" s="30"/>
      <c r="E742" s="30"/>
      <c r="F742" s="30">
        <v>236.32300000000001</v>
      </c>
      <c r="G742" s="26">
        <v>43119</v>
      </c>
      <c r="H742" s="29">
        <v>2</v>
      </c>
      <c r="I742" s="30">
        <v>131.28</v>
      </c>
    </row>
    <row r="743" spans="1:9" ht="37.5">
      <c r="A743" s="43">
        <v>18</v>
      </c>
      <c r="B743" s="50" t="s">
        <v>81</v>
      </c>
      <c r="C743" s="30"/>
      <c r="D743" s="30"/>
      <c r="E743" s="30"/>
      <c r="F743" s="30">
        <v>228.99399999999997</v>
      </c>
      <c r="G743" s="26" t="s">
        <v>96</v>
      </c>
      <c r="H743" s="29">
        <v>3</v>
      </c>
      <c r="I743" s="30">
        <v>194.5</v>
      </c>
    </row>
    <row r="744" spans="1:9" ht="18.75">
      <c r="A744" s="43">
        <v>19</v>
      </c>
      <c r="B744" s="50" t="s">
        <v>82</v>
      </c>
      <c r="C744" s="30"/>
      <c r="D744" s="30"/>
      <c r="E744" s="30"/>
      <c r="F744" s="30">
        <v>318.65800000000002</v>
      </c>
      <c r="G744" s="26">
        <v>43118</v>
      </c>
      <c r="H744" s="29">
        <v>2</v>
      </c>
      <c r="I744" s="30">
        <v>207.14</v>
      </c>
    </row>
    <row r="745" spans="1:9" ht="37.5">
      <c r="A745" s="43">
        <v>20</v>
      </c>
      <c r="B745" s="50" t="s">
        <v>83</v>
      </c>
      <c r="C745" s="30"/>
      <c r="D745" s="30"/>
      <c r="E745" s="30"/>
      <c r="F745" s="30">
        <v>133.99699999999999</v>
      </c>
      <c r="G745" s="26" t="s">
        <v>97</v>
      </c>
      <c r="H745" s="29">
        <v>2</v>
      </c>
      <c r="I745" s="30">
        <v>99.32</v>
      </c>
    </row>
    <row r="746" spans="1:9" ht="18.75">
      <c r="A746" s="43">
        <v>21</v>
      </c>
      <c r="B746" s="50" t="s">
        <v>84</v>
      </c>
      <c r="C746" s="30"/>
      <c r="D746" s="30"/>
      <c r="E746" s="30"/>
      <c r="F746" s="30">
        <v>64.665000000000006</v>
      </c>
      <c r="G746" s="26">
        <v>43119</v>
      </c>
      <c r="H746" s="29">
        <v>1</v>
      </c>
      <c r="I746" s="30">
        <v>64.7</v>
      </c>
    </row>
    <row r="747" spans="1:9" ht="18.75">
      <c r="A747" s="43">
        <v>22</v>
      </c>
      <c r="B747" s="50" t="s">
        <v>85</v>
      </c>
      <c r="C747" s="30"/>
      <c r="D747" s="30"/>
      <c r="E747" s="30"/>
      <c r="F747" s="30">
        <v>91.7</v>
      </c>
      <c r="G747" s="26">
        <v>43130</v>
      </c>
      <c r="H747" s="29">
        <v>1</v>
      </c>
      <c r="I747" s="30">
        <v>75.86</v>
      </c>
    </row>
    <row r="748" spans="1:9" ht="37.5">
      <c r="A748" s="43">
        <v>23</v>
      </c>
      <c r="B748" s="50" t="s">
        <v>86</v>
      </c>
      <c r="C748" s="30"/>
      <c r="D748" s="30"/>
      <c r="E748" s="30"/>
      <c r="F748" s="30">
        <v>466.65100000000001</v>
      </c>
      <c r="G748" s="26" t="s">
        <v>98</v>
      </c>
      <c r="H748" s="29">
        <v>6</v>
      </c>
      <c r="I748" s="30">
        <v>441.8</v>
      </c>
    </row>
    <row r="749" spans="1:9" ht="18.75">
      <c r="A749" s="43">
        <v>24</v>
      </c>
      <c r="B749" s="50" t="s">
        <v>1153</v>
      </c>
      <c r="C749" s="30"/>
      <c r="D749" s="30"/>
      <c r="E749" s="30"/>
      <c r="F749" s="30">
        <v>40.997999999999998</v>
      </c>
      <c r="G749" s="26">
        <v>43133</v>
      </c>
      <c r="H749" s="29">
        <v>2</v>
      </c>
      <c r="I749" s="30">
        <v>40.56</v>
      </c>
    </row>
    <row r="750" spans="1:9" ht="18.75">
      <c r="A750" s="43">
        <v>25</v>
      </c>
      <c r="B750" s="34" t="s">
        <v>1154</v>
      </c>
      <c r="C750" s="30"/>
      <c r="D750" s="30"/>
      <c r="E750" s="30"/>
      <c r="F750" s="30">
        <v>4.5</v>
      </c>
      <c r="G750" s="26"/>
      <c r="H750" s="29"/>
      <c r="I750" s="30"/>
    </row>
    <row r="751" spans="1:9" ht="18.75">
      <c r="A751" s="43">
        <v>26</v>
      </c>
      <c r="B751" s="50" t="s">
        <v>65</v>
      </c>
      <c r="C751" s="30"/>
      <c r="D751" s="30"/>
      <c r="E751" s="30"/>
      <c r="F751" s="30">
        <v>153.661</v>
      </c>
      <c r="G751" s="26">
        <v>43137</v>
      </c>
      <c r="H751" s="29">
        <v>1</v>
      </c>
      <c r="I751" s="30">
        <v>106.53</v>
      </c>
    </row>
    <row r="752" spans="1:9" ht="38.25" thickBot="1">
      <c r="A752" s="43">
        <v>27</v>
      </c>
      <c r="B752" s="80" t="s">
        <v>66</v>
      </c>
      <c r="C752" s="72"/>
      <c r="D752" s="81"/>
      <c r="E752" s="72"/>
      <c r="F752" s="72">
        <v>195.66</v>
      </c>
      <c r="G752" s="73" t="s">
        <v>99</v>
      </c>
      <c r="H752" s="74">
        <v>1</v>
      </c>
      <c r="I752" s="72">
        <v>195.66</v>
      </c>
    </row>
    <row r="753" spans="1:9" ht="38.25" thickBot="1">
      <c r="A753" s="66"/>
      <c r="B753" s="69" t="s">
        <v>227</v>
      </c>
      <c r="C753" s="48">
        <v>75397.5</v>
      </c>
      <c r="D753" s="83">
        <v>25133.5</v>
      </c>
      <c r="E753" s="83">
        <v>25133.5</v>
      </c>
      <c r="F753" s="51"/>
      <c r="G753" s="84" t="s">
        <v>46</v>
      </c>
      <c r="H753" s="85">
        <v>69</v>
      </c>
      <c r="I753" s="83">
        <v>21305.599999999999</v>
      </c>
    </row>
    <row r="754" spans="1:9" ht="21" thickBot="1">
      <c r="A754" s="323" t="s">
        <v>13</v>
      </c>
      <c r="B754" s="324"/>
      <c r="C754" s="12">
        <f>C753+C725+C709+C656+C629+C601+C569+C540+C505+C460+C428+C390+C364+C334+C318+C292+C258+C237+C203+C180+C141+C111+C66+C47+C10</f>
        <v>1000000</v>
      </c>
      <c r="D754" s="12">
        <f>D753+D725+D709+D656+D629+D601+D569+D540+D505+D460+D428+D390+D364+D334+D318+D292+D258+D237+D203+D180+D141+D111+D66+D47+D10</f>
        <v>333333.636</v>
      </c>
      <c r="E754" s="12">
        <f>E753+E725+E709+E656+E629+E601+E569+E540+E505+E460+E428+E390+E364+E334+E318+E292+E258+E237+E203+E180+E141+E111+E66+E47+E10</f>
        <v>333333.636</v>
      </c>
      <c r="F754" s="12">
        <f>F753+F725+F709+F656+F629+F601+F569+F540+F505+F460+F428+F390+F364+F334+F318+F292+F258+F237+F203+F180+F141+F111+F66+F47+F10</f>
        <v>308086.33600000001</v>
      </c>
      <c r="G754" s="13"/>
      <c r="H754" s="14"/>
      <c r="I754" s="12">
        <f>I753+I725+I709+I656+I629+I601+I569+I540+I505+I460+I428+I390+I364+I334+I318+I292+I258+I237+I203+I180+I141+I111+I66+I47+I10</f>
        <v>276620.39964999998</v>
      </c>
    </row>
    <row r="755" spans="1:9" ht="18.75">
      <c r="A755" s="15"/>
      <c r="B755" s="15"/>
      <c r="C755" s="16"/>
      <c r="D755" s="16"/>
      <c r="E755" s="16"/>
      <c r="F755" s="16"/>
      <c r="G755" s="2"/>
      <c r="H755" s="17"/>
      <c r="I755" s="16"/>
    </row>
    <row r="756" spans="1:9" ht="18.75">
      <c r="A756" s="15"/>
      <c r="B756" s="15"/>
      <c r="C756" s="16"/>
      <c r="D756" s="16"/>
      <c r="E756" s="16"/>
      <c r="F756" s="16"/>
      <c r="G756" s="2"/>
      <c r="H756" s="17"/>
      <c r="I756" s="16"/>
    </row>
    <row r="757" spans="1:9" ht="20.25">
      <c r="A757" s="11" t="s">
        <v>10</v>
      </c>
    </row>
    <row r="758" spans="1:9" ht="20.25">
      <c r="A758" s="11"/>
    </row>
    <row r="759" spans="1:9" ht="20.25">
      <c r="A759" s="18" t="s">
        <v>14</v>
      </c>
      <c r="B759" s="19" t="s">
        <v>15</v>
      </c>
    </row>
  </sheetData>
  <autoFilter ref="A9:I9"/>
  <dataConsolidate/>
  <mergeCells count="15">
    <mergeCell ref="A754:B754"/>
    <mergeCell ref="G6:G8"/>
    <mergeCell ref="H6:H8"/>
    <mergeCell ref="H1:I1"/>
    <mergeCell ref="F6:F8"/>
    <mergeCell ref="I6:I8"/>
    <mergeCell ref="A2:I2"/>
    <mergeCell ref="A3:I3"/>
    <mergeCell ref="A4:I4"/>
    <mergeCell ref="A6:A8"/>
    <mergeCell ref="B6:B8"/>
    <mergeCell ref="C6:D6"/>
    <mergeCell ref="C7:C8"/>
    <mergeCell ref="D7:D8"/>
    <mergeCell ref="E6:E8"/>
  </mergeCells>
  <printOptions horizontalCentered="1"/>
  <pageMargins left="0.19685039370078741" right="0.19685039370078741" top="0.78740157480314965" bottom="0.19685039370078741" header="0" footer="0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Додаток_на області</vt:lpstr>
      <vt:lpstr>'Додаток_на області'!Заголовки_для_печати</vt:lpstr>
      <vt:lpstr>'Додаток_на області'!Область_печати</vt:lpstr>
    </vt:vector>
  </TitlesOfParts>
  <Company>Treasury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2800-ChernyukO</dc:creator>
  <cp:lastModifiedBy>2800-LevchenkoI</cp:lastModifiedBy>
  <cp:lastPrinted>2018-05-03T13:08:18Z</cp:lastPrinted>
  <dcterms:created xsi:type="dcterms:W3CDTF">2018-01-23T17:09:43Z</dcterms:created>
  <dcterms:modified xsi:type="dcterms:W3CDTF">2018-05-03T13:08:27Z</dcterms:modified>
</cp:coreProperties>
</file>